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10-2013 Yılları Mayıs Ayı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<sst xmlns="http://schemas.openxmlformats.org/spreadsheetml/2006/main" count="36" uniqueCount="22">
  <si>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GEÇEN AYLAR DEVİR</t>
  </si>
  <si>
    <t xml:space="preserve">2010 YILI </t>
  </si>
  <si>
    <t>Sayısal</t>
  </si>
  <si>
    <t>TOPLAM</t>
  </si>
  <si>
    <t xml:space="preserve">2011 YILI </t>
  </si>
  <si>
    <t xml:space="preserve">2012 YILI </t>
  </si>
  <si>
    <t xml:space="preserve">2013 YILI </t>
  </si>
  <si>
    <t>Oransal (%)</t>
  </si>
  <si>
    <t>2010 YILI HAZİRAN</t>
  </si>
  <si>
    <t>2011 YILI HAZİRAN</t>
  </si>
  <si>
    <t>2012 YILI HAZİRAN</t>
  </si>
  <si>
    <t>2013 YILI HAZİRAN</t>
  </si>
  <si>
    <t>Hiç Şüphesiz ki Antalya Dünyanın En Güzel Yeridir!</t>
  </si>
  <si>
    <t>AYLIK DEĞİŞİM</t>
  </si>
  <si>
    <t>YILLIK DEĞİŞİM</t>
  </si>
  <si>
    <t>A N T A L Y A    H A V A    L İ M A N I   G E L E N   Y O L C U   İ S T A T İ S T İ Ğ İ</t>
  </si>
  <si>
    <t>GÜNLÜK GİRİŞLER</t>
  </si>
  <si>
    <t>AYLIK TOPLAM</t>
  </si>
  <si>
    <t>YILLIK TOPLAM</t>
  </si>
  <si>
    <t>T A R İ H</t>
  </si>
  <si>
    <t>2013 / 2012 YILI                    KARŞILAŞTIRMASI</t>
  </si>
  <si>
    <t>ANTALYA İL KÜLTÜR VE TURİZM MÜDÜRLÜĞÜ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</si>
</sst>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66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ahoma"/>
      <family val="2"/>
    </font>
    <font>
      <sz val="14"/>
      <color indexed="56"/>
      <name val="Tahoma"/>
      <family val="2"/>
    </font>
    <font>
      <sz val="12"/>
      <color indexed="56"/>
      <name val="Tahoma"/>
      <family val="2"/>
    </font>
    <font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6"/>
      <name val="Tahoma"/>
      <family val="2"/>
    </font>
    <font>
      <b/>
      <sz val="10"/>
      <color indexed="56"/>
      <name val="Tahoma"/>
      <family val="2"/>
    </font>
    <font>
      <b/>
      <sz val="20"/>
      <color indexed="56"/>
      <name val="Tahoma"/>
      <family val="2"/>
    </font>
    <font>
      <b/>
      <sz val="18"/>
      <color indexed="56"/>
      <name val="Tahoma"/>
      <family val="2"/>
    </font>
    <font>
      <b/>
      <sz val="14"/>
      <color indexed="56"/>
      <name val="Tahoma"/>
      <family val="2"/>
    </font>
    <font>
      <b/>
      <sz val="12"/>
      <color indexed="56"/>
      <name val="Tahoma"/>
      <family val="2"/>
    </font>
    <font>
      <b/>
      <sz val="15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20.5"/>
      <color indexed="60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Tahoma"/>
      <family val="2"/>
    </font>
    <font>
      <sz val="14"/>
      <color theme="3" tint="-0.4999699890613556"/>
      <name val="Tahoma"/>
      <family val="2"/>
    </font>
    <font>
      <sz val="12"/>
      <color theme="3" tint="-0.4999699890613556"/>
      <name val="Tahoma"/>
      <family val="2"/>
    </font>
    <font>
      <sz val="15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sz val="11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0.5"/>
      <color rgb="FFC00000"/>
      <name val="Script MT Bold"/>
      <family val="4"/>
    </font>
    <font>
      <b/>
      <sz val="12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13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5"/>
      <color theme="3" tint="-0.4999699890613556"/>
      <name val="Tahoma"/>
      <family val="2"/>
    </font>
    <font>
      <b/>
      <sz val="20"/>
      <color theme="3" tint="-0.4999699890613556"/>
      <name val="Tahoma"/>
      <family val="2"/>
    </font>
    <font>
      <b/>
      <sz val="18"/>
      <color theme="3" tint="-0.4999699890613556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85" fontId="54" fillId="0" borderId="0" xfId="0" applyNumberFormat="1" applyFont="1" applyBorder="1" applyAlignment="1">
      <alignment horizontal="center" vertical="top"/>
    </xf>
    <xf numFmtId="185" fontId="51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185" fontId="57" fillId="0" borderId="10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 vertical="center"/>
    </xf>
    <xf numFmtId="185" fontId="55" fillId="0" borderId="13" xfId="0" applyNumberFormat="1" applyFont="1" applyBorder="1" applyAlignment="1">
      <alignment horizontal="center" vertical="center"/>
    </xf>
    <xf numFmtId="185" fontId="55" fillId="0" borderId="14" xfId="0" applyNumberFormat="1" applyFont="1" applyBorder="1" applyAlignment="1">
      <alignment horizontal="center" vertical="center"/>
    </xf>
    <xf numFmtId="185" fontId="55" fillId="0" borderId="15" xfId="0" applyNumberFormat="1" applyFont="1" applyBorder="1" applyAlignment="1">
      <alignment horizontal="center" vertical="center"/>
    </xf>
    <xf numFmtId="185" fontId="55" fillId="0" borderId="0" xfId="0" applyNumberFormat="1" applyFont="1" applyBorder="1" applyAlignment="1">
      <alignment horizontal="center" vertical="center"/>
    </xf>
    <xf numFmtId="185" fontId="56" fillId="0" borderId="0" xfId="0" applyNumberFormat="1" applyFont="1" applyBorder="1" applyAlignment="1">
      <alignment horizontal="center" vertical="center"/>
    </xf>
    <xf numFmtId="3" fontId="55" fillId="0" borderId="16" xfId="0" applyNumberFormat="1" applyFont="1" applyFill="1" applyBorder="1" applyAlignment="1" applyProtection="1">
      <alignment horizontal="center" vertical="center"/>
      <protection/>
    </xf>
    <xf numFmtId="185" fontId="55" fillId="0" borderId="16" xfId="0" applyNumberFormat="1" applyFont="1" applyBorder="1" applyAlignment="1">
      <alignment horizontal="center" vertical="center"/>
    </xf>
    <xf numFmtId="185" fontId="55" fillId="0" borderId="17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85" fontId="55" fillId="0" borderId="18" xfId="0" applyNumberFormat="1" applyFont="1" applyBorder="1" applyAlignment="1">
      <alignment horizontal="center" vertical="center"/>
    </xf>
    <xf numFmtId="185" fontId="55" fillId="0" borderId="19" xfId="0" applyNumberFormat="1" applyFont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/>
    </xf>
    <xf numFmtId="185" fontId="55" fillId="33" borderId="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85" fontId="58" fillId="0" borderId="20" xfId="0" applyNumberFormat="1" applyFont="1" applyBorder="1" applyAlignment="1">
      <alignment horizontal="center" vertical="center" wrapText="1"/>
    </xf>
    <xf numFmtId="185" fontId="58" fillId="0" borderId="0" xfId="0" applyNumberFormat="1" applyFont="1" applyBorder="1" applyAlignment="1">
      <alignment horizontal="center" vertical="center" wrapText="1"/>
    </xf>
    <xf numFmtId="185" fontId="59" fillId="0" borderId="21" xfId="0" applyNumberFormat="1" applyFont="1" applyBorder="1" applyAlignment="1">
      <alignment horizontal="center" vertical="center"/>
    </xf>
    <xf numFmtId="185" fontId="59" fillId="0" borderId="22" xfId="0" applyNumberFormat="1" applyFont="1" applyBorder="1" applyAlignment="1">
      <alignment horizontal="center" vertical="center"/>
    </xf>
    <xf numFmtId="185" fontId="59" fillId="0" borderId="23" xfId="0" applyNumberFormat="1" applyFont="1" applyBorder="1" applyAlignment="1">
      <alignment horizontal="center" vertical="top"/>
    </xf>
    <xf numFmtId="185" fontId="59" fillId="0" borderId="24" xfId="0" applyNumberFormat="1" applyFont="1" applyBorder="1" applyAlignment="1">
      <alignment horizontal="center" vertical="top"/>
    </xf>
    <xf numFmtId="185" fontId="60" fillId="0" borderId="25" xfId="0" applyNumberFormat="1" applyFont="1" applyBorder="1" applyAlignment="1">
      <alignment horizontal="center" vertical="center"/>
    </xf>
    <xf numFmtId="185" fontId="60" fillId="0" borderId="20" xfId="0" applyNumberFormat="1" applyFont="1" applyBorder="1" applyAlignment="1">
      <alignment horizontal="center" vertical="center"/>
    </xf>
    <xf numFmtId="185" fontId="60" fillId="0" borderId="26" xfId="0" applyNumberFormat="1" applyFont="1" applyBorder="1" applyAlignment="1">
      <alignment horizontal="center" vertical="center"/>
    </xf>
    <xf numFmtId="185" fontId="60" fillId="0" borderId="0" xfId="0" applyNumberFormat="1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185" fontId="55" fillId="0" borderId="29" xfId="0" applyNumberFormat="1" applyFont="1" applyBorder="1" applyAlignment="1">
      <alignment horizontal="center" vertical="center" wrapText="1"/>
    </xf>
    <xf numFmtId="185" fontId="55" fillId="0" borderId="18" xfId="0" applyNumberFormat="1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185" fontId="63" fillId="0" borderId="23" xfId="0" applyNumberFormat="1" applyFont="1" applyBorder="1" applyAlignment="1">
      <alignment horizontal="center" vertical="top"/>
    </xf>
    <xf numFmtId="185" fontId="63" fillId="0" borderId="36" xfId="0" applyNumberFormat="1" applyFont="1" applyBorder="1" applyAlignment="1">
      <alignment horizontal="center" vertical="top"/>
    </xf>
    <xf numFmtId="185" fontId="63" fillId="0" borderId="37" xfId="0" applyNumberFormat="1" applyFont="1" applyBorder="1" applyAlignment="1">
      <alignment horizontal="center" vertical="top"/>
    </xf>
    <xf numFmtId="49" fontId="57" fillId="0" borderId="38" xfId="0" applyNumberFormat="1" applyFont="1" applyBorder="1" applyAlignment="1">
      <alignment horizontal="center" vertical="center" wrapText="1"/>
    </xf>
    <xf numFmtId="49" fontId="57" fillId="0" borderId="39" xfId="0" applyNumberFormat="1" applyFont="1" applyBorder="1" applyAlignment="1">
      <alignment horizontal="center" vertical="center" wrapText="1"/>
    </xf>
    <xf numFmtId="185" fontId="63" fillId="0" borderId="23" xfId="0" applyNumberFormat="1" applyFont="1" applyBorder="1" applyAlignment="1" quotePrefix="1">
      <alignment horizontal="center" vertical="top"/>
    </xf>
    <xf numFmtId="0" fontId="59" fillId="0" borderId="2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49" fontId="55" fillId="0" borderId="42" xfId="0" applyNumberFormat="1" applyFont="1" applyBorder="1" applyAlignment="1">
      <alignment horizontal="center" vertical="center" wrapText="1"/>
    </xf>
    <xf numFmtId="49" fontId="55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171450</xdr:rowOff>
    </xdr:from>
    <xdr:to>
      <xdr:col>1</xdr:col>
      <xdr:colOff>990600</xdr:colOff>
      <xdr:row>6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904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showGridLines="0" tabSelected="1" view="pageBreakPreview" zoomScale="75" zoomScaleSheetLayoutView="75" workbookViewId="0" topLeftCell="A19">
      <selection activeCell="Z36" sqref="Z36"/>
    </sheetView>
  </sheetViews>
  <sheetFormatPr defaultColWidth="9.00390625" defaultRowHeight="15" customHeight="1"/>
  <cols>
    <col min="1" max="1" width="0.875" style="1" customWidth="1"/>
    <col min="2" max="2" width="14.75390625" style="2" customWidth="1"/>
    <col min="3" max="3" width="0.875" style="2" customWidth="1"/>
    <col min="4" max="4" width="11.75390625" style="2" customWidth="1"/>
    <col min="5" max="5" width="12.75390625" style="2" customWidth="1"/>
    <col min="6" max="6" width="14.75390625" style="2" customWidth="1"/>
    <col min="7" max="7" width="0.875" style="2" customWidth="1"/>
    <col min="8" max="8" width="11.75390625" style="2" customWidth="1"/>
    <col min="9" max="9" width="12.75390625" style="2" customWidth="1"/>
    <col min="10" max="10" width="14.75390625" style="2" customWidth="1"/>
    <col min="11" max="11" width="0.875" style="2" customWidth="1"/>
    <col min="12" max="12" width="11.75390625" style="1" customWidth="1"/>
    <col min="13" max="13" width="12.75390625" style="2" customWidth="1"/>
    <col min="14" max="14" width="14.75390625" style="2" customWidth="1"/>
    <col min="15" max="15" width="0.875" style="2" customWidth="1"/>
    <col min="16" max="16" width="11.75390625" style="2" customWidth="1"/>
    <col min="17" max="17" width="11.75390625" style="1" customWidth="1"/>
    <col min="18" max="18" width="14.75390625" style="2" customWidth="1"/>
    <col min="19" max="19" width="0.875" style="2" customWidth="1"/>
    <col min="20" max="20" width="11.75390625" style="1" customWidth="1"/>
    <col min="21" max="21" width="10.75390625" style="1" customWidth="1"/>
    <col min="22" max="22" width="14.75390625" style="1" customWidth="1"/>
    <col min="23" max="23" width="10.75390625" style="2" customWidth="1"/>
    <col min="24" max="24" width="0.2421875" style="2" customWidth="1"/>
    <col min="25" max="25" width="9.125" style="2" customWidth="1"/>
    <col min="26" max="16384" width="9.125" style="1" customWidth="1"/>
  </cols>
  <sheetData>
    <row r="1" ht="4.5" customHeight="1"/>
    <row r="2" spans="2:23" ht="36.75" customHeight="1">
      <c r="B2" s="60" t="s">
        <v>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36" customHeight="1">
      <c r="B3" s="61" t="s">
        <v>15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ht="4.5" customHeight="1"/>
    <row r="5" spans="4:23" ht="35.25" customHeight="1">
      <c r="D5" s="48" t="s">
        <v>1</v>
      </c>
      <c r="E5" s="49"/>
      <c r="F5" s="50"/>
      <c r="G5" s="3"/>
      <c r="H5" s="48" t="s">
        <v>4</v>
      </c>
      <c r="I5" s="49"/>
      <c r="J5" s="50"/>
      <c r="K5" s="3"/>
      <c r="L5" s="48" t="s">
        <v>5</v>
      </c>
      <c r="M5" s="49"/>
      <c r="N5" s="50"/>
      <c r="O5" s="3"/>
      <c r="P5" s="48" t="s">
        <v>6</v>
      </c>
      <c r="Q5" s="49"/>
      <c r="R5" s="50"/>
      <c r="T5" s="62" t="s">
        <v>20</v>
      </c>
      <c r="U5" s="62"/>
      <c r="V5" s="62"/>
      <c r="W5" s="63"/>
    </row>
    <row r="6" spans="4:23" ht="24.75" customHeight="1">
      <c r="D6" s="57" t="s">
        <v>0</v>
      </c>
      <c r="E6" s="58"/>
      <c r="F6" s="59"/>
      <c r="G6" s="4"/>
      <c r="H6" s="57" t="s">
        <v>0</v>
      </c>
      <c r="I6" s="58"/>
      <c r="J6" s="59"/>
      <c r="K6" s="4"/>
      <c r="L6" s="57" t="s">
        <v>0</v>
      </c>
      <c r="M6" s="58"/>
      <c r="N6" s="59"/>
      <c r="O6" s="4"/>
      <c r="P6" s="57" t="s">
        <v>0</v>
      </c>
      <c r="Q6" s="58"/>
      <c r="R6" s="59"/>
      <c r="T6" s="64"/>
      <c r="U6" s="64"/>
      <c r="V6" s="64"/>
      <c r="W6" s="65"/>
    </row>
    <row r="7" spans="4:23" ht="27.75" customHeight="1">
      <c r="D7" s="56">
        <v>2353538</v>
      </c>
      <c r="E7" s="52"/>
      <c r="F7" s="53"/>
      <c r="G7" s="5"/>
      <c r="H7" s="51">
        <v>2787247</v>
      </c>
      <c r="I7" s="52"/>
      <c r="J7" s="53"/>
      <c r="K7" s="5"/>
      <c r="L7" s="51">
        <v>2498451</v>
      </c>
      <c r="M7" s="52"/>
      <c r="N7" s="53"/>
      <c r="O7" s="5"/>
      <c r="P7" s="51">
        <v>2706463</v>
      </c>
      <c r="Q7" s="52"/>
      <c r="R7" s="53"/>
      <c r="S7" s="6"/>
      <c r="T7" s="66"/>
      <c r="U7" s="66"/>
      <c r="V7" s="66"/>
      <c r="W7" s="67"/>
    </row>
    <row r="8" spans="12:22" ht="4.5" customHeight="1">
      <c r="L8" s="2"/>
      <c r="Q8" s="2"/>
      <c r="T8" s="2"/>
      <c r="U8" s="2"/>
      <c r="V8" s="2"/>
    </row>
    <row r="9" spans="2:25" s="7" customFormat="1" ht="26.25" customHeight="1">
      <c r="B9" s="68" t="s">
        <v>19</v>
      </c>
      <c r="C9" s="8"/>
      <c r="D9" s="42" t="s">
        <v>16</v>
      </c>
      <c r="E9" s="40" t="s">
        <v>17</v>
      </c>
      <c r="F9" s="46" t="s">
        <v>18</v>
      </c>
      <c r="G9" s="9"/>
      <c r="H9" s="42" t="s">
        <v>16</v>
      </c>
      <c r="I9" s="40" t="s">
        <v>17</v>
      </c>
      <c r="J9" s="46" t="s">
        <v>18</v>
      </c>
      <c r="K9" s="9"/>
      <c r="L9" s="42" t="s">
        <v>16</v>
      </c>
      <c r="M9" s="40" t="s">
        <v>17</v>
      </c>
      <c r="N9" s="46" t="s">
        <v>18</v>
      </c>
      <c r="O9" s="9"/>
      <c r="P9" s="42" t="s">
        <v>16</v>
      </c>
      <c r="Q9" s="40" t="s">
        <v>17</v>
      </c>
      <c r="R9" s="46" t="s">
        <v>18</v>
      </c>
      <c r="S9" s="10"/>
      <c r="T9" s="54" t="s">
        <v>13</v>
      </c>
      <c r="U9" s="55"/>
      <c r="V9" s="54" t="s">
        <v>14</v>
      </c>
      <c r="W9" s="55"/>
      <c r="X9" s="10"/>
      <c r="Y9" s="10"/>
    </row>
    <row r="10" spans="2:25" s="7" customFormat="1" ht="30" customHeight="1">
      <c r="B10" s="69"/>
      <c r="C10" s="8"/>
      <c r="D10" s="43"/>
      <c r="E10" s="41"/>
      <c r="F10" s="47"/>
      <c r="G10" s="9"/>
      <c r="H10" s="43"/>
      <c r="I10" s="41"/>
      <c r="J10" s="47"/>
      <c r="K10" s="9"/>
      <c r="L10" s="43"/>
      <c r="M10" s="41"/>
      <c r="N10" s="47"/>
      <c r="O10" s="9"/>
      <c r="P10" s="43"/>
      <c r="Q10" s="41"/>
      <c r="R10" s="47"/>
      <c r="S10" s="10"/>
      <c r="T10" s="11" t="s">
        <v>2</v>
      </c>
      <c r="U10" s="12" t="s">
        <v>7</v>
      </c>
      <c r="V10" s="11" t="s">
        <v>2</v>
      </c>
      <c r="W10" s="12" t="s">
        <v>7</v>
      </c>
      <c r="X10" s="10"/>
      <c r="Y10" s="10"/>
    </row>
    <row r="11" spans="1:23" ht="19.5" customHeight="1">
      <c r="A11" s="1">
        <v>16</v>
      </c>
      <c r="B11" s="13">
        <v>41426</v>
      </c>
      <c r="C11" s="14"/>
      <c r="D11" s="15">
        <v>48003</v>
      </c>
      <c r="E11" s="16">
        <f>D11</f>
        <v>48003</v>
      </c>
      <c r="F11" s="17">
        <f>E11+D7</f>
        <v>2401541</v>
      </c>
      <c r="G11" s="18"/>
      <c r="H11" s="15">
        <v>49833</v>
      </c>
      <c r="I11" s="16">
        <f>H11</f>
        <v>49833</v>
      </c>
      <c r="J11" s="17">
        <f>I11+H7</f>
        <v>2837080</v>
      </c>
      <c r="K11" s="18"/>
      <c r="L11" s="15">
        <v>48093</v>
      </c>
      <c r="M11" s="16">
        <f>L11</f>
        <v>48093</v>
      </c>
      <c r="N11" s="17">
        <f>M11+L7</f>
        <v>2546544</v>
      </c>
      <c r="O11" s="19"/>
      <c r="P11" s="20">
        <v>67555</v>
      </c>
      <c r="Q11" s="21">
        <f>P11</f>
        <v>67555</v>
      </c>
      <c r="R11" s="22">
        <f>Q11+P7</f>
        <v>2774018</v>
      </c>
      <c r="S11" s="23"/>
      <c r="T11" s="24">
        <f>IF(P11&lt;1,"",Q11-M11)</f>
        <v>19462</v>
      </c>
      <c r="U11" s="25">
        <f aca="true" t="shared" si="0" ref="U11:U40">IF(P11="","",((T11/M11)*100))</f>
        <v>40.46742769217973</v>
      </c>
      <c r="V11" s="24">
        <f>IF(P11&lt;1,"",R11-N11)</f>
        <v>227474</v>
      </c>
      <c r="W11" s="25">
        <f aca="true" t="shared" si="1" ref="W11:W40">IF(P11="","",((V11/N11)*100))</f>
        <v>8.932655394919546</v>
      </c>
    </row>
    <row r="12" spans="2:23" ht="19.5" customHeight="1">
      <c r="B12" s="13">
        <v>41427</v>
      </c>
      <c r="C12" s="14"/>
      <c r="D12" s="15">
        <v>43443</v>
      </c>
      <c r="E12" s="16">
        <f>E11+D12</f>
        <v>91446</v>
      </c>
      <c r="F12" s="17">
        <f>F11+D12</f>
        <v>2444984</v>
      </c>
      <c r="G12" s="18"/>
      <c r="H12" s="15">
        <v>43427</v>
      </c>
      <c r="I12" s="16">
        <f>I11+H12</f>
        <v>93260</v>
      </c>
      <c r="J12" s="17">
        <f>J11+H12</f>
        <v>2880507</v>
      </c>
      <c r="K12" s="18"/>
      <c r="L12" s="15">
        <v>63182</v>
      </c>
      <c r="M12" s="16">
        <f>M11+L12</f>
        <v>111275</v>
      </c>
      <c r="N12" s="17">
        <f>N11+L12</f>
        <v>2609726</v>
      </c>
      <c r="O12" s="19"/>
      <c r="P12" s="20">
        <v>64240</v>
      </c>
      <c r="Q12" s="21">
        <f>IF(P12="","",(Q11+P12))</f>
        <v>131795</v>
      </c>
      <c r="R12" s="22">
        <f>IF(P12="","",(R11+P12))</f>
        <v>2838258</v>
      </c>
      <c r="S12" s="23"/>
      <c r="T12" s="24">
        <f>IF(P12="","",Q12-M12)</f>
        <v>20520</v>
      </c>
      <c r="U12" s="25">
        <f t="shared" si="0"/>
        <v>18.44079982026511</v>
      </c>
      <c r="V12" s="24">
        <f>IF(P12="","",R12-N12)</f>
        <v>228532</v>
      </c>
      <c r="W12" s="25">
        <f t="shared" si="1"/>
        <v>8.756934636049914</v>
      </c>
    </row>
    <row r="13" spans="2:23" ht="19.5" customHeight="1">
      <c r="B13" s="13">
        <v>41428</v>
      </c>
      <c r="C13" s="14"/>
      <c r="D13" s="15">
        <v>38479</v>
      </c>
      <c r="E13" s="16">
        <f aca="true" t="shared" si="2" ref="E13:E40">E12+D13</f>
        <v>129925</v>
      </c>
      <c r="F13" s="17">
        <f aca="true" t="shared" si="3" ref="F13:F40">F12+D13</f>
        <v>2483463</v>
      </c>
      <c r="G13" s="18"/>
      <c r="H13" s="15">
        <v>49184</v>
      </c>
      <c r="I13" s="16">
        <f aca="true" t="shared" si="4" ref="I13:I40">I12+H13</f>
        <v>142444</v>
      </c>
      <c r="J13" s="17">
        <f aca="true" t="shared" si="5" ref="J13:J40">J12+H13</f>
        <v>2929691</v>
      </c>
      <c r="K13" s="18"/>
      <c r="L13" s="15">
        <v>54641</v>
      </c>
      <c r="M13" s="16">
        <f aca="true" t="shared" si="6" ref="M13:M40">M12+L13</f>
        <v>165916</v>
      </c>
      <c r="N13" s="17">
        <f aca="true" t="shared" si="7" ref="N13:N40">N12+L13</f>
        <v>2664367</v>
      </c>
      <c r="O13" s="19"/>
      <c r="P13" s="20">
        <v>48571</v>
      </c>
      <c r="Q13" s="21">
        <f aca="true" t="shared" si="8" ref="Q13:Q40">IF(P13="","",(Q12+P13))</f>
        <v>180366</v>
      </c>
      <c r="R13" s="22">
        <f aca="true" t="shared" si="9" ref="R13:R40">IF(P13="","",(R12+P13))</f>
        <v>2886829</v>
      </c>
      <c r="S13" s="23"/>
      <c r="T13" s="24">
        <f aca="true" t="shared" si="10" ref="T13:T40">IF(P13="","",Q13-M13)</f>
        <v>14450</v>
      </c>
      <c r="U13" s="25">
        <f t="shared" si="0"/>
        <v>8.709226355505194</v>
      </c>
      <c r="V13" s="24">
        <f aca="true" t="shared" si="11" ref="V13:V40">IF(P13="","",R13-N13)</f>
        <v>222462</v>
      </c>
      <c r="W13" s="25">
        <f t="shared" si="1"/>
        <v>8.349525421985785</v>
      </c>
    </row>
    <row r="14" spans="2:23" ht="19.5" customHeight="1">
      <c r="B14" s="13">
        <v>41429</v>
      </c>
      <c r="C14" s="14"/>
      <c r="D14" s="15">
        <v>48042</v>
      </c>
      <c r="E14" s="16">
        <f t="shared" si="2"/>
        <v>177967</v>
      </c>
      <c r="F14" s="17">
        <f t="shared" si="3"/>
        <v>2531505</v>
      </c>
      <c r="G14" s="18"/>
      <c r="H14" s="15">
        <v>60168</v>
      </c>
      <c r="I14" s="16">
        <f t="shared" si="4"/>
        <v>202612</v>
      </c>
      <c r="J14" s="17">
        <f t="shared" si="5"/>
        <v>2989859</v>
      </c>
      <c r="K14" s="18"/>
      <c r="L14" s="15">
        <v>38718</v>
      </c>
      <c r="M14" s="16">
        <f t="shared" si="6"/>
        <v>204634</v>
      </c>
      <c r="N14" s="17">
        <f t="shared" si="7"/>
        <v>2703085</v>
      </c>
      <c r="O14" s="19"/>
      <c r="P14" s="20">
        <v>46700</v>
      </c>
      <c r="Q14" s="21">
        <f t="shared" si="8"/>
        <v>227066</v>
      </c>
      <c r="R14" s="22">
        <f t="shared" si="9"/>
        <v>2933529</v>
      </c>
      <c r="S14" s="23"/>
      <c r="T14" s="24">
        <f t="shared" si="10"/>
        <v>22432</v>
      </c>
      <c r="U14" s="25">
        <f t="shared" si="0"/>
        <v>10.962010223130077</v>
      </c>
      <c r="V14" s="24">
        <f t="shared" si="11"/>
        <v>230444</v>
      </c>
      <c r="W14" s="25">
        <f t="shared" si="1"/>
        <v>8.525222107332917</v>
      </c>
    </row>
    <row r="15" spans="2:25" ht="19.5" customHeight="1">
      <c r="B15" s="13">
        <v>41430</v>
      </c>
      <c r="C15" s="14"/>
      <c r="D15" s="15">
        <v>61239</v>
      </c>
      <c r="E15" s="16">
        <f t="shared" si="2"/>
        <v>239206</v>
      </c>
      <c r="F15" s="17">
        <f t="shared" si="3"/>
        <v>2592744</v>
      </c>
      <c r="G15" s="18"/>
      <c r="H15" s="15">
        <v>55221</v>
      </c>
      <c r="I15" s="16">
        <f t="shared" si="4"/>
        <v>257833</v>
      </c>
      <c r="J15" s="17">
        <f t="shared" si="5"/>
        <v>3045080</v>
      </c>
      <c r="K15" s="18"/>
      <c r="L15" s="15">
        <v>47377</v>
      </c>
      <c r="M15" s="16">
        <f t="shared" si="6"/>
        <v>252011</v>
      </c>
      <c r="N15" s="17">
        <f t="shared" si="7"/>
        <v>2750462</v>
      </c>
      <c r="O15" s="19"/>
      <c r="P15" s="20">
        <v>47474</v>
      </c>
      <c r="Q15" s="21">
        <f t="shared" si="8"/>
        <v>274540</v>
      </c>
      <c r="R15" s="22">
        <f t="shared" si="9"/>
        <v>2981003</v>
      </c>
      <c r="S15" s="23"/>
      <c r="T15" s="24">
        <f t="shared" si="10"/>
        <v>22529</v>
      </c>
      <c r="U15" s="25">
        <f t="shared" si="0"/>
        <v>8.939689140553389</v>
      </c>
      <c r="V15" s="24">
        <f t="shared" si="11"/>
        <v>230541</v>
      </c>
      <c r="W15" s="25">
        <f t="shared" si="1"/>
        <v>8.38190093155259</v>
      </c>
      <c r="Y15" s="6"/>
    </row>
    <row r="16" spans="2:25" ht="19.5" customHeight="1">
      <c r="B16" s="13">
        <v>41431</v>
      </c>
      <c r="C16" s="14"/>
      <c r="D16" s="15">
        <v>51532</v>
      </c>
      <c r="E16" s="16">
        <f t="shared" si="2"/>
        <v>290738</v>
      </c>
      <c r="F16" s="17">
        <f t="shared" si="3"/>
        <v>2644276</v>
      </c>
      <c r="G16" s="18"/>
      <c r="H16" s="15">
        <v>40547</v>
      </c>
      <c r="I16" s="16">
        <f t="shared" si="4"/>
        <v>298380</v>
      </c>
      <c r="J16" s="17">
        <f t="shared" si="5"/>
        <v>3085627</v>
      </c>
      <c r="K16" s="18"/>
      <c r="L16" s="15">
        <v>46832</v>
      </c>
      <c r="M16" s="16">
        <f t="shared" si="6"/>
        <v>298843</v>
      </c>
      <c r="N16" s="17">
        <f t="shared" si="7"/>
        <v>2797294</v>
      </c>
      <c r="O16" s="19"/>
      <c r="P16" s="20">
        <v>44085</v>
      </c>
      <c r="Q16" s="21">
        <f t="shared" si="8"/>
        <v>318625</v>
      </c>
      <c r="R16" s="22">
        <f t="shared" si="9"/>
        <v>3025088</v>
      </c>
      <c r="S16" s="23"/>
      <c r="T16" s="24">
        <f t="shared" si="10"/>
        <v>19782</v>
      </c>
      <c r="U16" s="25">
        <f t="shared" si="0"/>
        <v>6.619529318070024</v>
      </c>
      <c r="V16" s="24">
        <f t="shared" si="11"/>
        <v>227794</v>
      </c>
      <c r="W16" s="25">
        <f t="shared" si="1"/>
        <v>8.143369985421625</v>
      </c>
      <c r="Y16" s="6"/>
    </row>
    <row r="17" spans="2:23" ht="19.5" customHeight="1">
      <c r="B17" s="13">
        <v>41432</v>
      </c>
      <c r="C17" s="14"/>
      <c r="D17" s="15">
        <v>33582</v>
      </c>
      <c r="E17" s="16">
        <f t="shared" si="2"/>
        <v>324320</v>
      </c>
      <c r="F17" s="17">
        <f t="shared" si="3"/>
        <v>2677858</v>
      </c>
      <c r="G17" s="18"/>
      <c r="H17" s="15">
        <v>44703</v>
      </c>
      <c r="I17" s="16">
        <f t="shared" si="4"/>
        <v>343083</v>
      </c>
      <c r="J17" s="17">
        <f t="shared" si="5"/>
        <v>3130330</v>
      </c>
      <c r="K17" s="18"/>
      <c r="L17" s="15">
        <v>43198</v>
      </c>
      <c r="M17" s="16">
        <f t="shared" si="6"/>
        <v>342041</v>
      </c>
      <c r="N17" s="17">
        <f t="shared" si="7"/>
        <v>2840492</v>
      </c>
      <c r="O17" s="19"/>
      <c r="P17" s="20">
        <v>49462</v>
      </c>
      <c r="Q17" s="21">
        <f t="shared" si="8"/>
        <v>368087</v>
      </c>
      <c r="R17" s="22">
        <f t="shared" si="9"/>
        <v>3074550</v>
      </c>
      <c r="S17" s="23"/>
      <c r="T17" s="24">
        <f t="shared" si="10"/>
        <v>26046</v>
      </c>
      <c r="U17" s="25">
        <f t="shared" si="0"/>
        <v>7.614876579123556</v>
      </c>
      <c r="V17" s="24">
        <f t="shared" si="11"/>
        <v>234058</v>
      </c>
      <c r="W17" s="25">
        <f t="shared" si="1"/>
        <v>8.240051371382142</v>
      </c>
    </row>
    <row r="18" spans="2:23" ht="19.5" customHeight="1">
      <c r="B18" s="13">
        <v>41433</v>
      </c>
      <c r="C18" s="14"/>
      <c r="D18" s="15">
        <v>46599</v>
      </c>
      <c r="E18" s="16">
        <f t="shared" si="2"/>
        <v>370919</v>
      </c>
      <c r="F18" s="17">
        <f t="shared" si="3"/>
        <v>2724457</v>
      </c>
      <c r="G18" s="18"/>
      <c r="H18" s="15">
        <v>46591</v>
      </c>
      <c r="I18" s="16">
        <f t="shared" si="4"/>
        <v>389674</v>
      </c>
      <c r="J18" s="17">
        <f t="shared" si="5"/>
        <v>3176921</v>
      </c>
      <c r="K18" s="18"/>
      <c r="L18" s="15">
        <v>47034</v>
      </c>
      <c r="M18" s="16">
        <f t="shared" si="6"/>
        <v>389075</v>
      </c>
      <c r="N18" s="17">
        <f t="shared" si="7"/>
        <v>2887526</v>
      </c>
      <c r="O18" s="19"/>
      <c r="P18" s="20">
        <v>62706</v>
      </c>
      <c r="Q18" s="21">
        <f t="shared" si="8"/>
        <v>430793</v>
      </c>
      <c r="R18" s="22">
        <f t="shared" si="9"/>
        <v>3137256</v>
      </c>
      <c r="S18" s="23"/>
      <c r="T18" s="24">
        <f t="shared" si="10"/>
        <v>41718</v>
      </c>
      <c r="U18" s="25">
        <f t="shared" si="0"/>
        <v>10.72235430186982</v>
      </c>
      <c r="V18" s="24">
        <f t="shared" si="11"/>
        <v>249730</v>
      </c>
      <c r="W18" s="25">
        <f t="shared" si="1"/>
        <v>8.648580133997061</v>
      </c>
    </row>
    <row r="19" spans="2:23" ht="19.5" customHeight="1">
      <c r="B19" s="13">
        <v>41434</v>
      </c>
      <c r="C19" s="14"/>
      <c r="D19" s="15">
        <v>41806</v>
      </c>
      <c r="E19" s="16">
        <f t="shared" si="2"/>
        <v>412725</v>
      </c>
      <c r="F19" s="17">
        <f t="shared" si="3"/>
        <v>2766263</v>
      </c>
      <c r="G19" s="18"/>
      <c r="H19" s="15">
        <v>42574</v>
      </c>
      <c r="I19" s="16">
        <f t="shared" si="4"/>
        <v>432248</v>
      </c>
      <c r="J19" s="17">
        <f t="shared" si="5"/>
        <v>3219495</v>
      </c>
      <c r="K19" s="18"/>
      <c r="L19" s="15">
        <v>62639</v>
      </c>
      <c r="M19" s="16">
        <f t="shared" si="6"/>
        <v>451714</v>
      </c>
      <c r="N19" s="17">
        <f t="shared" si="7"/>
        <v>2950165</v>
      </c>
      <c r="O19" s="19"/>
      <c r="P19" s="20">
        <v>58150</v>
      </c>
      <c r="Q19" s="21">
        <f t="shared" si="8"/>
        <v>488943</v>
      </c>
      <c r="R19" s="22">
        <f t="shared" si="9"/>
        <v>3195406</v>
      </c>
      <c r="S19" s="23"/>
      <c r="T19" s="24">
        <f t="shared" si="10"/>
        <v>37229</v>
      </c>
      <c r="U19" s="25">
        <f t="shared" si="0"/>
        <v>8.241719317975534</v>
      </c>
      <c r="V19" s="24">
        <f t="shared" si="11"/>
        <v>245241</v>
      </c>
      <c r="W19" s="25">
        <f t="shared" si="1"/>
        <v>8.312789284667128</v>
      </c>
    </row>
    <row r="20" spans="2:23" ht="19.5" customHeight="1">
      <c r="B20" s="13">
        <v>41435</v>
      </c>
      <c r="C20" s="14"/>
      <c r="D20" s="15">
        <v>38425</v>
      </c>
      <c r="E20" s="16">
        <f t="shared" si="2"/>
        <v>451150</v>
      </c>
      <c r="F20" s="17">
        <f t="shared" si="3"/>
        <v>2804688</v>
      </c>
      <c r="G20" s="18"/>
      <c r="H20" s="15">
        <v>52672</v>
      </c>
      <c r="I20" s="16">
        <f t="shared" si="4"/>
        <v>484920</v>
      </c>
      <c r="J20" s="17">
        <f t="shared" si="5"/>
        <v>3272167</v>
      </c>
      <c r="K20" s="18"/>
      <c r="L20" s="15">
        <v>57479</v>
      </c>
      <c r="M20" s="16">
        <f t="shared" si="6"/>
        <v>509193</v>
      </c>
      <c r="N20" s="17">
        <f t="shared" si="7"/>
        <v>3007644</v>
      </c>
      <c r="O20" s="19"/>
      <c r="P20" s="20">
        <v>43817</v>
      </c>
      <c r="Q20" s="21">
        <f t="shared" si="8"/>
        <v>532760</v>
      </c>
      <c r="R20" s="22">
        <f t="shared" si="9"/>
        <v>3239223</v>
      </c>
      <c r="S20" s="23"/>
      <c r="T20" s="24">
        <f t="shared" si="10"/>
        <v>23567</v>
      </c>
      <c r="U20" s="25">
        <f t="shared" si="0"/>
        <v>4.628304002608048</v>
      </c>
      <c r="V20" s="24">
        <f t="shared" si="11"/>
        <v>231579</v>
      </c>
      <c r="W20" s="25">
        <f t="shared" si="1"/>
        <v>7.699681212271132</v>
      </c>
    </row>
    <row r="21" spans="2:24" ht="19.5" customHeight="1">
      <c r="B21" s="13">
        <v>41436</v>
      </c>
      <c r="C21" s="14"/>
      <c r="D21" s="15">
        <v>47493</v>
      </c>
      <c r="E21" s="16">
        <f t="shared" si="2"/>
        <v>498643</v>
      </c>
      <c r="F21" s="17">
        <f t="shared" si="3"/>
        <v>2852181</v>
      </c>
      <c r="G21" s="18"/>
      <c r="H21" s="15">
        <v>67565</v>
      </c>
      <c r="I21" s="16">
        <f t="shared" si="4"/>
        <v>552485</v>
      </c>
      <c r="J21" s="17">
        <f t="shared" si="5"/>
        <v>3339732</v>
      </c>
      <c r="K21" s="18"/>
      <c r="L21" s="15">
        <v>40282</v>
      </c>
      <c r="M21" s="16">
        <f t="shared" si="6"/>
        <v>549475</v>
      </c>
      <c r="N21" s="17">
        <f t="shared" si="7"/>
        <v>3047926</v>
      </c>
      <c r="O21" s="19"/>
      <c r="P21" s="20">
        <v>46820</v>
      </c>
      <c r="Q21" s="21">
        <f t="shared" si="8"/>
        <v>579580</v>
      </c>
      <c r="R21" s="22">
        <f t="shared" si="9"/>
        <v>3286043</v>
      </c>
      <c r="S21" s="23"/>
      <c r="T21" s="24">
        <f t="shared" si="10"/>
        <v>30105</v>
      </c>
      <c r="U21" s="25">
        <f t="shared" si="0"/>
        <v>5.478866190454525</v>
      </c>
      <c r="V21" s="24">
        <f t="shared" si="11"/>
        <v>238117</v>
      </c>
      <c r="W21" s="25">
        <f t="shared" si="1"/>
        <v>7.812427204597487</v>
      </c>
      <c r="X21" s="26"/>
    </row>
    <row r="22" spans="2:23" ht="19.5" customHeight="1">
      <c r="B22" s="13">
        <v>41437</v>
      </c>
      <c r="C22" s="14"/>
      <c r="D22" s="15">
        <v>60468</v>
      </c>
      <c r="E22" s="16">
        <f t="shared" si="2"/>
        <v>559111</v>
      </c>
      <c r="F22" s="17">
        <f t="shared" si="3"/>
        <v>2912649</v>
      </c>
      <c r="G22" s="18"/>
      <c r="H22" s="15">
        <v>60462</v>
      </c>
      <c r="I22" s="16">
        <f t="shared" si="4"/>
        <v>612947</v>
      </c>
      <c r="J22" s="17">
        <f t="shared" si="5"/>
        <v>3400194</v>
      </c>
      <c r="K22" s="18"/>
      <c r="L22" s="15">
        <v>46329</v>
      </c>
      <c r="M22" s="16">
        <f t="shared" si="6"/>
        <v>595804</v>
      </c>
      <c r="N22" s="17">
        <f t="shared" si="7"/>
        <v>3094255</v>
      </c>
      <c r="O22" s="19"/>
      <c r="P22" s="20">
        <v>48512</v>
      </c>
      <c r="Q22" s="21">
        <f t="shared" si="8"/>
        <v>628092</v>
      </c>
      <c r="R22" s="22">
        <f t="shared" si="9"/>
        <v>3334555</v>
      </c>
      <c r="S22" s="23"/>
      <c r="T22" s="24">
        <f t="shared" si="10"/>
        <v>32288</v>
      </c>
      <c r="U22" s="25">
        <f t="shared" si="0"/>
        <v>5.419231827916563</v>
      </c>
      <c r="V22" s="24">
        <f t="shared" si="11"/>
        <v>240300</v>
      </c>
      <c r="W22" s="25">
        <f t="shared" si="1"/>
        <v>7.766005064223861</v>
      </c>
    </row>
    <row r="23" spans="2:23" ht="19.5" customHeight="1">
      <c r="B23" s="13">
        <v>41438</v>
      </c>
      <c r="C23" s="14"/>
      <c r="D23" s="15">
        <v>51347</v>
      </c>
      <c r="E23" s="16">
        <f t="shared" si="2"/>
        <v>610458</v>
      </c>
      <c r="F23" s="17">
        <f t="shared" si="3"/>
        <v>2963996</v>
      </c>
      <c r="G23" s="18"/>
      <c r="H23" s="15">
        <v>47983</v>
      </c>
      <c r="I23" s="16">
        <f t="shared" si="4"/>
        <v>660930</v>
      </c>
      <c r="J23" s="17">
        <f t="shared" si="5"/>
        <v>3448177</v>
      </c>
      <c r="K23" s="18"/>
      <c r="L23" s="15">
        <v>44768</v>
      </c>
      <c r="M23" s="16">
        <f t="shared" si="6"/>
        <v>640572</v>
      </c>
      <c r="N23" s="17">
        <f t="shared" si="7"/>
        <v>3139023</v>
      </c>
      <c r="O23" s="19"/>
      <c r="P23" s="20">
        <v>45278</v>
      </c>
      <c r="Q23" s="21">
        <f t="shared" si="8"/>
        <v>673370</v>
      </c>
      <c r="R23" s="22">
        <f t="shared" si="9"/>
        <v>3379833</v>
      </c>
      <c r="S23" s="23"/>
      <c r="T23" s="24">
        <f t="shared" si="10"/>
        <v>32798</v>
      </c>
      <c r="U23" s="25">
        <f t="shared" si="0"/>
        <v>5.12011140043586</v>
      </c>
      <c r="V23" s="24">
        <f t="shared" si="11"/>
        <v>240810</v>
      </c>
      <c r="W23" s="25">
        <f t="shared" si="1"/>
        <v>7.671495239123765</v>
      </c>
    </row>
    <row r="24" spans="2:23" ht="19.5" customHeight="1">
      <c r="B24" s="13">
        <v>41439</v>
      </c>
      <c r="C24" s="14"/>
      <c r="D24" s="15">
        <v>36374</v>
      </c>
      <c r="E24" s="16">
        <f t="shared" si="2"/>
        <v>646832</v>
      </c>
      <c r="F24" s="17">
        <f t="shared" si="3"/>
        <v>3000370</v>
      </c>
      <c r="G24" s="18"/>
      <c r="H24" s="15">
        <v>51298</v>
      </c>
      <c r="I24" s="16">
        <f t="shared" si="4"/>
        <v>712228</v>
      </c>
      <c r="J24" s="17">
        <f t="shared" si="5"/>
        <v>3499475</v>
      </c>
      <c r="K24" s="18"/>
      <c r="L24" s="15">
        <v>42866</v>
      </c>
      <c r="M24" s="16">
        <f t="shared" si="6"/>
        <v>683438</v>
      </c>
      <c r="N24" s="17">
        <f t="shared" si="7"/>
        <v>3181889</v>
      </c>
      <c r="O24" s="19"/>
      <c r="P24" s="20">
        <v>54582</v>
      </c>
      <c r="Q24" s="21">
        <f t="shared" si="8"/>
        <v>727952</v>
      </c>
      <c r="R24" s="22">
        <f t="shared" si="9"/>
        <v>3434415</v>
      </c>
      <c r="S24" s="23"/>
      <c r="T24" s="24">
        <f t="shared" si="10"/>
        <v>44514</v>
      </c>
      <c r="U24" s="25">
        <f t="shared" si="0"/>
        <v>6.513246263743016</v>
      </c>
      <c r="V24" s="24">
        <f t="shared" si="11"/>
        <v>252526</v>
      </c>
      <c r="W24" s="25">
        <f t="shared" si="1"/>
        <v>7.936354787989147</v>
      </c>
    </row>
    <row r="25" spans="2:25" ht="19.5" customHeight="1">
      <c r="B25" s="13">
        <v>41440</v>
      </c>
      <c r="C25" s="14"/>
      <c r="D25" s="15">
        <v>48404</v>
      </c>
      <c r="E25" s="16">
        <f t="shared" si="2"/>
        <v>695236</v>
      </c>
      <c r="F25" s="17">
        <f t="shared" si="3"/>
        <v>3048774</v>
      </c>
      <c r="G25" s="18"/>
      <c r="H25" s="15">
        <v>50768</v>
      </c>
      <c r="I25" s="16">
        <f t="shared" si="4"/>
        <v>762996</v>
      </c>
      <c r="J25" s="17">
        <f t="shared" si="5"/>
        <v>3550243</v>
      </c>
      <c r="K25" s="18"/>
      <c r="L25" s="15">
        <v>49327</v>
      </c>
      <c r="M25" s="16">
        <f t="shared" si="6"/>
        <v>732765</v>
      </c>
      <c r="N25" s="17">
        <f t="shared" si="7"/>
        <v>3231216</v>
      </c>
      <c r="O25" s="19"/>
      <c r="P25" s="20">
        <v>65172</v>
      </c>
      <c r="Q25" s="21">
        <f t="shared" si="8"/>
        <v>793124</v>
      </c>
      <c r="R25" s="22">
        <f t="shared" si="9"/>
        <v>3499587</v>
      </c>
      <c r="S25" s="23"/>
      <c r="T25" s="24">
        <f t="shared" si="10"/>
        <v>60359</v>
      </c>
      <c r="U25" s="25">
        <f t="shared" si="0"/>
        <v>8.2371565235785</v>
      </c>
      <c r="V25" s="24">
        <f t="shared" si="11"/>
        <v>268371</v>
      </c>
      <c r="W25" s="25">
        <f t="shared" si="1"/>
        <v>8.305572886492268</v>
      </c>
      <c r="Y25" s="6"/>
    </row>
    <row r="26" spans="2:23" ht="19.5" customHeight="1">
      <c r="B26" s="13">
        <v>41441</v>
      </c>
      <c r="C26" s="14"/>
      <c r="D26" s="15">
        <v>46985</v>
      </c>
      <c r="E26" s="16">
        <f t="shared" si="2"/>
        <v>742221</v>
      </c>
      <c r="F26" s="17">
        <f t="shared" si="3"/>
        <v>3095759</v>
      </c>
      <c r="G26" s="18"/>
      <c r="H26" s="15">
        <v>44214</v>
      </c>
      <c r="I26" s="16">
        <f t="shared" si="4"/>
        <v>807210</v>
      </c>
      <c r="J26" s="17">
        <f t="shared" si="5"/>
        <v>3594457</v>
      </c>
      <c r="K26" s="18"/>
      <c r="L26" s="15">
        <v>68412</v>
      </c>
      <c r="M26" s="16">
        <f t="shared" si="6"/>
        <v>801177</v>
      </c>
      <c r="N26" s="17">
        <f t="shared" si="7"/>
        <v>3299628</v>
      </c>
      <c r="O26" s="19"/>
      <c r="P26" s="20">
        <v>64282</v>
      </c>
      <c r="Q26" s="21">
        <f t="shared" si="8"/>
        <v>857406</v>
      </c>
      <c r="R26" s="22">
        <f t="shared" si="9"/>
        <v>3563869</v>
      </c>
      <c r="S26" s="23"/>
      <c r="T26" s="24">
        <f t="shared" si="10"/>
        <v>56229</v>
      </c>
      <c r="U26" s="25">
        <f t="shared" si="0"/>
        <v>7.018299327114982</v>
      </c>
      <c r="V26" s="24">
        <f t="shared" si="11"/>
        <v>264241</v>
      </c>
      <c r="W26" s="25">
        <f t="shared" si="1"/>
        <v>8.008205773499316</v>
      </c>
    </row>
    <row r="27" spans="2:23" ht="19.5" customHeight="1">
      <c r="B27" s="13">
        <v>41442</v>
      </c>
      <c r="C27" s="14"/>
      <c r="D27" s="15">
        <v>38585</v>
      </c>
      <c r="E27" s="16">
        <f t="shared" si="2"/>
        <v>780806</v>
      </c>
      <c r="F27" s="17">
        <f t="shared" si="3"/>
        <v>3134344</v>
      </c>
      <c r="G27" s="18"/>
      <c r="H27" s="15">
        <v>51205</v>
      </c>
      <c r="I27" s="16">
        <f t="shared" si="4"/>
        <v>858415</v>
      </c>
      <c r="J27" s="17">
        <f t="shared" si="5"/>
        <v>3645662</v>
      </c>
      <c r="K27" s="18"/>
      <c r="L27" s="15">
        <v>56551</v>
      </c>
      <c r="M27" s="16">
        <f t="shared" si="6"/>
        <v>857728</v>
      </c>
      <c r="N27" s="17">
        <f t="shared" si="7"/>
        <v>3356179</v>
      </c>
      <c r="O27" s="19"/>
      <c r="P27" s="20">
        <v>45311</v>
      </c>
      <c r="Q27" s="21">
        <f t="shared" si="8"/>
        <v>902717</v>
      </c>
      <c r="R27" s="22">
        <f t="shared" si="9"/>
        <v>3609180</v>
      </c>
      <c r="S27" s="23"/>
      <c r="T27" s="24">
        <f t="shared" si="10"/>
        <v>44989</v>
      </c>
      <c r="U27" s="25">
        <f t="shared" si="0"/>
        <v>5.245135987166095</v>
      </c>
      <c r="V27" s="24">
        <f t="shared" si="11"/>
        <v>253001</v>
      </c>
      <c r="W27" s="25">
        <f t="shared" si="1"/>
        <v>7.538364312511341</v>
      </c>
    </row>
    <row r="28" spans="2:23" ht="19.5" customHeight="1">
      <c r="B28" s="13">
        <v>41443</v>
      </c>
      <c r="C28" s="14"/>
      <c r="D28" s="15">
        <v>47115</v>
      </c>
      <c r="E28" s="16">
        <f t="shared" si="2"/>
        <v>827921</v>
      </c>
      <c r="F28" s="17">
        <f t="shared" si="3"/>
        <v>3181459</v>
      </c>
      <c r="G28" s="18"/>
      <c r="H28" s="15">
        <v>63149</v>
      </c>
      <c r="I28" s="16">
        <f t="shared" si="4"/>
        <v>921564</v>
      </c>
      <c r="J28" s="17">
        <f t="shared" si="5"/>
        <v>3708811</v>
      </c>
      <c r="K28" s="18"/>
      <c r="L28" s="15">
        <v>39073</v>
      </c>
      <c r="M28" s="16">
        <f t="shared" si="6"/>
        <v>896801</v>
      </c>
      <c r="N28" s="17">
        <f t="shared" si="7"/>
        <v>3395252</v>
      </c>
      <c r="O28" s="19"/>
      <c r="P28" s="20">
        <v>46507</v>
      </c>
      <c r="Q28" s="21">
        <f t="shared" si="8"/>
        <v>949224</v>
      </c>
      <c r="R28" s="22">
        <f t="shared" si="9"/>
        <v>3655687</v>
      </c>
      <c r="S28" s="23"/>
      <c r="T28" s="24">
        <f t="shared" si="10"/>
        <v>52423</v>
      </c>
      <c r="U28" s="25">
        <f t="shared" si="0"/>
        <v>5.8455554799782785</v>
      </c>
      <c r="V28" s="24">
        <f t="shared" si="11"/>
        <v>260435</v>
      </c>
      <c r="W28" s="25">
        <f t="shared" si="1"/>
        <v>7.670564659118086</v>
      </c>
    </row>
    <row r="29" spans="2:23" ht="19.5" customHeight="1">
      <c r="B29" s="13">
        <v>41444</v>
      </c>
      <c r="C29" s="14"/>
      <c r="D29" s="15">
        <v>61138</v>
      </c>
      <c r="E29" s="16">
        <f t="shared" si="2"/>
        <v>889059</v>
      </c>
      <c r="F29" s="17">
        <f t="shared" si="3"/>
        <v>3242597</v>
      </c>
      <c r="G29" s="18"/>
      <c r="H29" s="15">
        <v>56411</v>
      </c>
      <c r="I29" s="16">
        <f t="shared" si="4"/>
        <v>977975</v>
      </c>
      <c r="J29" s="17">
        <f t="shared" si="5"/>
        <v>3765222</v>
      </c>
      <c r="K29" s="18"/>
      <c r="L29" s="15">
        <v>45067</v>
      </c>
      <c r="M29" s="16">
        <f t="shared" si="6"/>
        <v>941868</v>
      </c>
      <c r="N29" s="17">
        <f t="shared" si="7"/>
        <v>3440319</v>
      </c>
      <c r="O29" s="19"/>
      <c r="P29" s="20">
        <v>46619</v>
      </c>
      <c r="Q29" s="21">
        <f t="shared" si="8"/>
        <v>995843</v>
      </c>
      <c r="R29" s="22">
        <f t="shared" si="9"/>
        <v>3702306</v>
      </c>
      <c r="S29" s="23"/>
      <c r="T29" s="24">
        <f t="shared" si="10"/>
        <v>53975</v>
      </c>
      <c r="U29" s="25">
        <f t="shared" si="0"/>
        <v>5.730633167280341</v>
      </c>
      <c r="V29" s="24">
        <f t="shared" si="11"/>
        <v>261987</v>
      </c>
      <c r="W29" s="25">
        <f t="shared" si="1"/>
        <v>7.6151949862788895</v>
      </c>
    </row>
    <row r="30" spans="2:23" ht="19.5" customHeight="1">
      <c r="B30" s="13">
        <v>41445</v>
      </c>
      <c r="C30" s="14"/>
      <c r="D30" s="15">
        <v>50668</v>
      </c>
      <c r="E30" s="16">
        <f t="shared" si="2"/>
        <v>939727</v>
      </c>
      <c r="F30" s="17">
        <f t="shared" si="3"/>
        <v>3293265</v>
      </c>
      <c r="G30" s="18"/>
      <c r="H30" s="15">
        <v>46335</v>
      </c>
      <c r="I30" s="16">
        <f t="shared" si="4"/>
        <v>1024310</v>
      </c>
      <c r="J30" s="17">
        <f t="shared" si="5"/>
        <v>3811557</v>
      </c>
      <c r="K30" s="18"/>
      <c r="L30" s="15">
        <v>47952</v>
      </c>
      <c r="M30" s="16">
        <f t="shared" si="6"/>
        <v>989820</v>
      </c>
      <c r="N30" s="17">
        <f t="shared" si="7"/>
        <v>3488271</v>
      </c>
      <c r="O30" s="19"/>
      <c r="P30" s="20">
        <v>48871</v>
      </c>
      <c r="Q30" s="21">
        <f t="shared" si="8"/>
        <v>1044714</v>
      </c>
      <c r="R30" s="22">
        <f t="shared" si="9"/>
        <v>3751177</v>
      </c>
      <c r="S30" s="23"/>
      <c r="T30" s="24">
        <f t="shared" si="10"/>
        <v>54894</v>
      </c>
      <c r="U30" s="25">
        <f t="shared" si="0"/>
        <v>5.545856822452567</v>
      </c>
      <c r="V30" s="24">
        <f t="shared" si="11"/>
        <v>262906</v>
      </c>
      <c r="W30" s="25">
        <f t="shared" si="1"/>
        <v>7.536857084784984</v>
      </c>
    </row>
    <row r="31" spans="2:23" ht="19.5" customHeight="1">
      <c r="B31" s="13">
        <v>41446</v>
      </c>
      <c r="C31" s="14"/>
      <c r="D31" s="15">
        <v>36187</v>
      </c>
      <c r="E31" s="16">
        <f t="shared" si="2"/>
        <v>975914</v>
      </c>
      <c r="F31" s="17">
        <f t="shared" si="3"/>
        <v>3329452</v>
      </c>
      <c r="G31" s="18"/>
      <c r="H31" s="15">
        <v>46018</v>
      </c>
      <c r="I31" s="16">
        <f t="shared" si="4"/>
        <v>1070328</v>
      </c>
      <c r="J31" s="17">
        <f t="shared" si="5"/>
        <v>3857575</v>
      </c>
      <c r="K31" s="18"/>
      <c r="L31" s="15">
        <v>43118</v>
      </c>
      <c r="M31" s="16">
        <f t="shared" si="6"/>
        <v>1032938</v>
      </c>
      <c r="N31" s="17">
        <f t="shared" si="7"/>
        <v>3531389</v>
      </c>
      <c r="O31" s="19"/>
      <c r="P31" s="20">
        <v>51360</v>
      </c>
      <c r="Q31" s="21">
        <f t="shared" si="8"/>
        <v>1096074</v>
      </c>
      <c r="R31" s="22">
        <f t="shared" si="9"/>
        <v>3802537</v>
      </c>
      <c r="S31" s="23"/>
      <c r="T31" s="24">
        <f t="shared" si="10"/>
        <v>63136</v>
      </c>
      <c r="U31" s="25">
        <f t="shared" si="0"/>
        <v>6.112273921571285</v>
      </c>
      <c r="V31" s="24">
        <f t="shared" si="11"/>
        <v>271148</v>
      </c>
      <c r="W31" s="25">
        <f t="shared" si="1"/>
        <v>7.67822519694092</v>
      </c>
    </row>
    <row r="32" spans="2:23" ht="19.5" customHeight="1">
      <c r="B32" s="13">
        <v>41447</v>
      </c>
      <c r="C32" s="14"/>
      <c r="D32" s="15">
        <v>44171</v>
      </c>
      <c r="E32" s="16">
        <f t="shared" si="2"/>
        <v>1020085</v>
      </c>
      <c r="F32" s="17">
        <f t="shared" si="3"/>
        <v>3373623</v>
      </c>
      <c r="G32" s="18"/>
      <c r="H32" s="15">
        <v>50796</v>
      </c>
      <c r="I32" s="16">
        <f t="shared" si="4"/>
        <v>1121124</v>
      </c>
      <c r="J32" s="17">
        <f t="shared" si="5"/>
        <v>3908371</v>
      </c>
      <c r="K32" s="18"/>
      <c r="L32" s="15">
        <v>49712</v>
      </c>
      <c r="M32" s="16">
        <f t="shared" si="6"/>
        <v>1082650</v>
      </c>
      <c r="N32" s="17">
        <f t="shared" si="7"/>
        <v>3581101</v>
      </c>
      <c r="O32" s="19"/>
      <c r="P32" s="20">
        <v>69756</v>
      </c>
      <c r="Q32" s="21">
        <f t="shared" si="8"/>
        <v>1165830</v>
      </c>
      <c r="R32" s="22">
        <f t="shared" si="9"/>
        <v>3872293</v>
      </c>
      <c r="S32" s="23"/>
      <c r="T32" s="24">
        <f t="shared" si="10"/>
        <v>83180</v>
      </c>
      <c r="U32" s="25">
        <f t="shared" si="0"/>
        <v>7.683000046182976</v>
      </c>
      <c r="V32" s="24">
        <f t="shared" si="11"/>
        <v>291192</v>
      </c>
      <c r="W32" s="25">
        <f t="shared" si="1"/>
        <v>8.131354016544073</v>
      </c>
    </row>
    <row r="33" spans="2:23" ht="19.5" customHeight="1">
      <c r="B33" s="13">
        <v>41448</v>
      </c>
      <c r="C33" s="14"/>
      <c r="D33" s="15">
        <v>45679</v>
      </c>
      <c r="E33" s="16">
        <f t="shared" si="2"/>
        <v>1065764</v>
      </c>
      <c r="F33" s="17">
        <f t="shared" si="3"/>
        <v>3419302</v>
      </c>
      <c r="G33" s="18"/>
      <c r="H33" s="15">
        <v>47839</v>
      </c>
      <c r="I33" s="16">
        <f t="shared" si="4"/>
        <v>1168963</v>
      </c>
      <c r="J33" s="17">
        <f t="shared" si="5"/>
        <v>3956210</v>
      </c>
      <c r="K33" s="18"/>
      <c r="L33" s="15">
        <v>67247</v>
      </c>
      <c r="M33" s="16">
        <f t="shared" si="6"/>
        <v>1149897</v>
      </c>
      <c r="N33" s="17">
        <f t="shared" si="7"/>
        <v>3648348</v>
      </c>
      <c r="O33" s="19"/>
      <c r="P33" s="20">
        <v>64198</v>
      </c>
      <c r="Q33" s="21">
        <f t="shared" si="8"/>
        <v>1230028</v>
      </c>
      <c r="R33" s="22">
        <f t="shared" si="9"/>
        <v>3936491</v>
      </c>
      <c r="S33" s="23"/>
      <c r="T33" s="24">
        <f t="shared" si="10"/>
        <v>80131</v>
      </c>
      <c r="U33" s="25">
        <f t="shared" si="0"/>
        <v>6.9685371820258695</v>
      </c>
      <c r="V33" s="24">
        <f t="shared" si="11"/>
        <v>288143</v>
      </c>
      <c r="W33" s="25">
        <f t="shared" si="1"/>
        <v>7.8979033798310905</v>
      </c>
    </row>
    <row r="34" spans="2:23" ht="19.5" customHeight="1">
      <c r="B34" s="13">
        <v>41449</v>
      </c>
      <c r="C34" s="14"/>
      <c r="D34" s="15">
        <v>38561</v>
      </c>
      <c r="E34" s="16">
        <f t="shared" si="2"/>
        <v>1104325</v>
      </c>
      <c r="F34" s="17">
        <f t="shared" si="3"/>
        <v>3457863</v>
      </c>
      <c r="G34" s="18"/>
      <c r="H34" s="15">
        <v>54614</v>
      </c>
      <c r="I34" s="16">
        <f t="shared" si="4"/>
        <v>1223577</v>
      </c>
      <c r="J34" s="17">
        <f t="shared" si="5"/>
        <v>4010824</v>
      </c>
      <c r="K34" s="18"/>
      <c r="L34" s="15">
        <v>57654</v>
      </c>
      <c r="M34" s="16">
        <f t="shared" si="6"/>
        <v>1207551</v>
      </c>
      <c r="N34" s="17">
        <f t="shared" si="7"/>
        <v>3706002</v>
      </c>
      <c r="O34" s="19"/>
      <c r="P34" s="20">
        <v>43846</v>
      </c>
      <c r="Q34" s="21">
        <f t="shared" si="8"/>
        <v>1273874</v>
      </c>
      <c r="R34" s="22">
        <f t="shared" si="9"/>
        <v>3980337</v>
      </c>
      <c r="S34" s="23"/>
      <c r="T34" s="24">
        <f t="shared" si="10"/>
        <v>66323</v>
      </c>
      <c r="U34" s="25">
        <f t="shared" si="0"/>
        <v>5.492356016433261</v>
      </c>
      <c r="V34" s="24">
        <f t="shared" si="11"/>
        <v>274335</v>
      </c>
      <c r="W34" s="25">
        <f t="shared" si="1"/>
        <v>7.402451482756891</v>
      </c>
    </row>
    <row r="35" spans="2:23" ht="19.5" customHeight="1">
      <c r="B35" s="13">
        <v>41450</v>
      </c>
      <c r="C35" s="14"/>
      <c r="D35" s="15">
        <v>51321</v>
      </c>
      <c r="E35" s="16">
        <f t="shared" si="2"/>
        <v>1155646</v>
      </c>
      <c r="F35" s="17">
        <f t="shared" si="3"/>
        <v>3509184</v>
      </c>
      <c r="G35" s="18"/>
      <c r="H35" s="15">
        <v>66537</v>
      </c>
      <c r="I35" s="16">
        <f t="shared" si="4"/>
        <v>1290114</v>
      </c>
      <c r="J35" s="17">
        <f t="shared" si="5"/>
        <v>4077361</v>
      </c>
      <c r="K35" s="18"/>
      <c r="L35" s="15">
        <v>41208</v>
      </c>
      <c r="M35" s="16">
        <f t="shared" si="6"/>
        <v>1248759</v>
      </c>
      <c r="N35" s="17">
        <f t="shared" si="7"/>
        <v>3747210</v>
      </c>
      <c r="O35" s="19"/>
      <c r="P35" s="20">
        <v>51828</v>
      </c>
      <c r="Q35" s="21">
        <f t="shared" si="8"/>
        <v>1325702</v>
      </c>
      <c r="R35" s="22">
        <f t="shared" si="9"/>
        <v>4032165</v>
      </c>
      <c r="S35" s="23"/>
      <c r="T35" s="24">
        <f t="shared" si="10"/>
        <v>76943</v>
      </c>
      <c r="U35" s="25">
        <f t="shared" si="0"/>
        <v>6.161557193982185</v>
      </c>
      <c r="V35" s="24">
        <f t="shared" si="11"/>
        <v>284955</v>
      </c>
      <c r="W35" s="25">
        <f t="shared" si="1"/>
        <v>7.6044577165411065</v>
      </c>
    </row>
    <row r="36" spans="2:23" ht="19.5" customHeight="1">
      <c r="B36" s="13">
        <v>41451</v>
      </c>
      <c r="C36" s="14"/>
      <c r="D36" s="15">
        <v>64477</v>
      </c>
      <c r="E36" s="16">
        <f t="shared" si="2"/>
        <v>1220123</v>
      </c>
      <c r="F36" s="17">
        <f t="shared" si="3"/>
        <v>3573661</v>
      </c>
      <c r="G36" s="18"/>
      <c r="H36" s="15">
        <v>58377</v>
      </c>
      <c r="I36" s="16">
        <f t="shared" si="4"/>
        <v>1348491</v>
      </c>
      <c r="J36" s="17">
        <f t="shared" si="5"/>
        <v>4135738</v>
      </c>
      <c r="K36" s="18"/>
      <c r="L36" s="15">
        <v>50809</v>
      </c>
      <c r="M36" s="16">
        <f t="shared" si="6"/>
        <v>1299568</v>
      </c>
      <c r="N36" s="17">
        <f t="shared" si="7"/>
        <v>3798019</v>
      </c>
      <c r="O36" s="19"/>
      <c r="P36" s="20">
        <v>49574</v>
      </c>
      <c r="Q36" s="21">
        <f t="shared" si="8"/>
        <v>1375276</v>
      </c>
      <c r="R36" s="22">
        <f t="shared" si="9"/>
        <v>4081739</v>
      </c>
      <c r="S36" s="23"/>
      <c r="T36" s="24">
        <f t="shared" si="10"/>
        <v>75708</v>
      </c>
      <c r="U36" s="25">
        <f t="shared" si="0"/>
        <v>5.825628208758602</v>
      </c>
      <c r="V36" s="24">
        <f t="shared" si="11"/>
        <v>283720</v>
      </c>
      <c r="W36" s="25">
        <f t="shared" si="1"/>
        <v>7.470210127964077</v>
      </c>
    </row>
    <row r="37" spans="2:23" ht="19.5" customHeight="1">
      <c r="B37" s="13">
        <v>41452</v>
      </c>
      <c r="C37" s="14"/>
      <c r="D37" s="15">
        <v>54905</v>
      </c>
      <c r="E37" s="16">
        <f t="shared" si="2"/>
        <v>1275028</v>
      </c>
      <c r="F37" s="17">
        <f t="shared" si="3"/>
        <v>3628566</v>
      </c>
      <c r="G37" s="18"/>
      <c r="H37" s="15">
        <v>44355</v>
      </c>
      <c r="I37" s="16">
        <f t="shared" si="4"/>
        <v>1392846</v>
      </c>
      <c r="J37" s="17">
        <f t="shared" si="5"/>
        <v>4180093</v>
      </c>
      <c r="K37" s="18"/>
      <c r="L37" s="15">
        <v>51148</v>
      </c>
      <c r="M37" s="16">
        <f t="shared" si="6"/>
        <v>1350716</v>
      </c>
      <c r="N37" s="17">
        <f t="shared" si="7"/>
        <v>3849167</v>
      </c>
      <c r="O37" s="19"/>
      <c r="P37" s="20">
        <v>49295</v>
      </c>
      <c r="Q37" s="21">
        <f t="shared" si="8"/>
        <v>1424571</v>
      </c>
      <c r="R37" s="22">
        <f t="shared" si="9"/>
        <v>4131034</v>
      </c>
      <c r="S37" s="23"/>
      <c r="T37" s="24">
        <f t="shared" si="10"/>
        <v>73855</v>
      </c>
      <c r="U37" s="25">
        <f t="shared" si="0"/>
        <v>5.467840760011727</v>
      </c>
      <c r="V37" s="24">
        <f t="shared" si="11"/>
        <v>281867</v>
      </c>
      <c r="W37" s="25">
        <f t="shared" si="1"/>
        <v>7.322805167975305</v>
      </c>
    </row>
    <row r="38" spans="2:23" ht="19.5" customHeight="1">
      <c r="B38" s="13">
        <v>41453</v>
      </c>
      <c r="C38" s="14"/>
      <c r="D38" s="15">
        <v>36810</v>
      </c>
      <c r="E38" s="16">
        <f t="shared" si="2"/>
        <v>1311838</v>
      </c>
      <c r="F38" s="17">
        <f t="shared" si="3"/>
        <v>3665376</v>
      </c>
      <c r="G38" s="18"/>
      <c r="H38" s="15">
        <v>50465</v>
      </c>
      <c r="I38" s="16">
        <f t="shared" si="4"/>
        <v>1443311</v>
      </c>
      <c r="J38" s="17">
        <f t="shared" si="5"/>
        <v>4230558</v>
      </c>
      <c r="K38" s="18"/>
      <c r="L38" s="15">
        <v>46247</v>
      </c>
      <c r="M38" s="16">
        <f t="shared" si="6"/>
        <v>1396963</v>
      </c>
      <c r="N38" s="17">
        <f t="shared" si="7"/>
        <v>3895414</v>
      </c>
      <c r="O38" s="19"/>
      <c r="P38" s="20">
        <v>55125</v>
      </c>
      <c r="Q38" s="21">
        <f t="shared" si="8"/>
        <v>1479696</v>
      </c>
      <c r="R38" s="22">
        <f t="shared" si="9"/>
        <v>4186159</v>
      </c>
      <c r="S38" s="23"/>
      <c r="T38" s="24">
        <f t="shared" si="10"/>
        <v>82733</v>
      </c>
      <c r="U38" s="25">
        <f t="shared" si="0"/>
        <v>5.922347263313345</v>
      </c>
      <c r="V38" s="24">
        <f t="shared" si="11"/>
        <v>290745</v>
      </c>
      <c r="W38" s="25">
        <f t="shared" si="1"/>
        <v>7.463776635808158</v>
      </c>
    </row>
    <row r="39" spans="2:23" ht="19.5" customHeight="1">
      <c r="B39" s="13">
        <v>41454</v>
      </c>
      <c r="C39" s="14"/>
      <c r="D39" s="15">
        <v>48439</v>
      </c>
      <c r="E39" s="16">
        <f t="shared" si="2"/>
        <v>1360277</v>
      </c>
      <c r="F39" s="17">
        <f t="shared" si="3"/>
        <v>3713815</v>
      </c>
      <c r="G39" s="27"/>
      <c r="H39" s="15">
        <v>53783</v>
      </c>
      <c r="I39" s="16">
        <f t="shared" si="4"/>
        <v>1497094</v>
      </c>
      <c r="J39" s="17">
        <f t="shared" si="5"/>
        <v>4284341</v>
      </c>
      <c r="K39" s="18"/>
      <c r="L39" s="15">
        <v>52872</v>
      </c>
      <c r="M39" s="16">
        <f t="shared" si="6"/>
        <v>1449835</v>
      </c>
      <c r="N39" s="17">
        <f t="shared" si="7"/>
        <v>3948286</v>
      </c>
      <c r="O39" s="19"/>
      <c r="P39" s="20">
        <v>71745</v>
      </c>
      <c r="Q39" s="21">
        <f t="shared" si="8"/>
        <v>1551441</v>
      </c>
      <c r="R39" s="22">
        <f t="shared" si="9"/>
        <v>4257904</v>
      </c>
      <c r="S39" s="23"/>
      <c r="T39" s="24">
        <f t="shared" si="10"/>
        <v>101606</v>
      </c>
      <c r="U39" s="25">
        <f t="shared" si="0"/>
        <v>7.008107819165629</v>
      </c>
      <c r="V39" s="24">
        <f t="shared" si="11"/>
        <v>309618</v>
      </c>
      <c r="W39" s="25">
        <f t="shared" si="1"/>
        <v>7.841833139747221</v>
      </c>
    </row>
    <row r="40" spans="2:23" ht="19.5" customHeight="1">
      <c r="B40" s="13">
        <v>41455</v>
      </c>
      <c r="C40" s="14"/>
      <c r="D40" s="15">
        <v>50759</v>
      </c>
      <c r="E40" s="16">
        <f t="shared" si="2"/>
        <v>1411036</v>
      </c>
      <c r="F40" s="17">
        <f t="shared" si="3"/>
        <v>3764574</v>
      </c>
      <c r="G40" s="27"/>
      <c r="H40" s="15">
        <v>49443</v>
      </c>
      <c r="I40" s="16">
        <f t="shared" si="4"/>
        <v>1546537</v>
      </c>
      <c r="J40" s="17">
        <f t="shared" si="5"/>
        <v>4333784</v>
      </c>
      <c r="K40" s="18"/>
      <c r="L40" s="15">
        <v>71233</v>
      </c>
      <c r="M40" s="16">
        <f t="shared" si="6"/>
        <v>1521068</v>
      </c>
      <c r="N40" s="17">
        <f t="shared" si="7"/>
        <v>4019519</v>
      </c>
      <c r="O40" s="19"/>
      <c r="P40" s="20">
        <v>68153</v>
      </c>
      <c r="Q40" s="21">
        <f t="shared" si="8"/>
        <v>1619594</v>
      </c>
      <c r="R40" s="22">
        <f t="shared" si="9"/>
        <v>4326057</v>
      </c>
      <c r="S40" s="23"/>
      <c r="T40" s="24">
        <f t="shared" si="10"/>
        <v>98526</v>
      </c>
      <c r="U40" s="25">
        <f t="shared" si="0"/>
        <v>6.477422442652136</v>
      </c>
      <c r="V40" s="24">
        <f t="shared" si="11"/>
        <v>306538</v>
      </c>
      <c r="W40" s="25">
        <f t="shared" si="1"/>
        <v>7.626235875486595</v>
      </c>
    </row>
    <row r="41" spans="2:23" ht="31.5" customHeight="1">
      <c r="B41" s="44" t="s">
        <v>3</v>
      </c>
      <c r="C41" s="14"/>
      <c r="D41" s="36" t="s">
        <v>8</v>
      </c>
      <c r="E41" s="37"/>
      <c r="F41" s="32">
        <f>SUM(D11:D40)+D7</f>
        <v>3764574</v>
      </c>
      <c r="G41" s="18"/>
      <c r="H41" s="36" t="s">
        <v>9</v>
      </c>
      <c r="I41" s="37"/>
      <c r="J41" s="32">
        <f>SUM(H11:H40)+H7</f>
        <v>4333784</v>
      </c>
      <c r="K41" s="18"/>
      <c r="L41" s="36" t="s">
        <v>10</v>
      </c>
      <c r="M41" s="37"/>
      <c r="N41" s="32">
        <f>SUM(L11:L40)+L7</f>
        <v>4019519</v>
      </c>
      <c r="O41" s="19"/>
      <c r="P41" s="38" t="s">
        <v>11</v>
      </c>
      <c r="Q41" s="39"/>
      <c r="R41" s="32">
        <f>SUM(P11:P40)+P7</f>
        <v>4326057</v>
      </c>
      <c r="S41" s="28"/>
      <c r="T41" s="30" t="s">
        <v>12</v>
      </c>
      <c r="U41" s="30"/>
      <c r="V41" s="30"/>
      <c r="W41" s="30"/>
    </row>
    <row r="42" spans="2:23" ht="28.5" customHeight="1">
      <c r="B42" s="45"/>
      <c r="C42" s="28"/>
      <c r="D42" s="34">
        <f>SUM(D11:D40)</f>
        <v>1411036</v>
      </c>
      <c r="E42" s="35"/>
      <c r="F42" s="33"/>
      <c r="G42" s="23"/>
      <c r="H42" s="34">
        <f>SUM(H11:H40)</f>
        <v>1546537</v>
      </c>
      <c r="I42" s="35"/>
      <c r="J42" s="33"/>
      <c r="K42" s="23"/>
      <c r="L42" s="34">
        <f>SUM(L11:L40)</f>
        <v>1521068</v>
      </c>
      <c r="M42" s="35"/>
      <c r="N42" s="33"/>
      <c r="O42" s="29"/>
      <c r="P42" s="34">
        <f>SUM(P11:P40)</f>
        <v>1619594</v>
      </c>
      <c r="Q42" s="35"/>
      <c r="R42" s="33"/>
      <c r="S42" s="28"/>
      <c r="T42" s="31"/>
      <c r="U42" s="31"/>
      <c r="V42" s="31"/>
      <c r="W42" s="31"/>
    </row>
  </sheetData>
  <sheetProtection/>
  <mergeCells count="44">
    <mergeCell ref="V9:W9"/>
    <mergeCell ref="R9:R10"/>
    <mergeCell ref="B2:W2"/>
    <mergeCell ref="B3:W3"/>
    <mergeCell ref="T5:W7"/>
    <mergeCell ref="P9:P10"/>
    <mergeCell ref="B9:B10"/>
    <mergeCell ref="Q9:Q10"/>
    <mergeCell ref="D5:F5"/>
    <mergeCell ref="D6:F6"/>
    <mergeCell ref="T9:U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N9:N10"/>
    <mergeCell ref="F9:F10"/>
    <mergeCell ref="H5:J5"/>
    <mergeCell ref="P7:R7"/>
    <mergeCell ref="I9:I10"/>
    <mergeCell ref="J9:J10"/>
    <mergeCell ref="H9:H10"/>
    <mergeCell ref="E9:E10"/>
    <mergeCell ref="L42:M42"/>
    <mergeCell ref="H41:I41"/>
    <mergeCell ref="L9:L10"/>
    <mergeCell ref="M9:M10"/>
    <mergeCell ref="B41:B42"/>
    <mergeCell ref="D41:E41"/>
    <mergeCell ref="D42:E42"/>
    <mergeCell ref="F41:F42"/>
    <mergeCell ref="T41:W42"/>
    <mergeCell ref="R41:R42"/>
    <mergeCell ref="P42:Q42"/>
    <mergeCell ref="J41:J42"/>
    <mergeCell ref="H42:I42"/>
    <mergeCell ref="L41:M41"/>
    <mergeCell ref="N41:N42"/>
    <mergeCell ref="P41:Q41"/>
  </mergeCells>
  <conditionalFormatting sqref="T11:W40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4" r:id="rId2"/>
  <ignoredErrors>
    <ignoredError sqref="T12 V12" formula="1"/>
    <ignoredError sqref="Q41" formulaRange="1"/>
    <ignoredError sqref="T28:W36 T37 V38 V37:W3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2013-06-25T05:25:05Z</cp:lastPrinted>
  <dcterms:created xsi:type="dcterms:W3CDTF">2003-10-20T07:27:17Z</dcterms:created>
  <dcterms:modified xsi:type="dcterms:W3CDTF">2013-07-01T04:46:20Z</dcterms:modified>
  <cp:category/>
  <cp:version/>
  <cp:contentType/>
  <cp:contentStatus/>
</cp:coreProperties>
</file>