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2010-2013 Yılları Nisan Ayı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<sst xmlns="http://schemas.openxmlformats.org/spreadsheetml/2006/main" count="35" uniqueCount="19">
  <si>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TARİH</t>
  </si>
  <si>
    <t>AYLIK</t>
  </si>
  <si>
    <t>YILLIK</t>
  </si>
  <si>
    <t>GEÇEN AYLAR DEVİR</t>
  </si>
  <si>
    <t>GÜNLÜK</t>
  </si>
  <si>
    <t xml:space="preserve">2010 YILI </t>
  </si>
  <si>
    <t>Sayısal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</si>
  <si>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</si>
  <si>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</si>
  <si>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</si>
  <si>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 xml:space="preserve">2011 YILI </t>
  </si>
  <si>
    <t xml:space="preserve">2012 YILI </t>
  </si>
  <si>
    <t xml:space="preserve">2013 YILI </t>
  </si>
  <si>
    <t>2013 / 2012 YILI KARŞILAŞTIRMASI</t>
  </si>
  <si>
    <t>Oransal (%)</t>
  </si>
  <si>
    <t>2010 YILI NİSAN</t>
  </si>
  <si>
    <t>2011 YILI NİSAN</t>
  </si>
  <si>
    <t>2012 YILI NİSAN</t>
  </si>
  <si>
    <t>2013 YILI NİSAN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</si>
</sst>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20"/>
      <name val="Script MT Bold"/>
      <family val="4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hair"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10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" vertical="center"/>
    </xf>
    <xf numFmtId="185" fontId="3" fillId="0" borderId="16" xfId="0" applyNumberFormat="1" applyFont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5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85" fontId="3" fillId="33" borderId="0" xfId="0" applyNumberFormat="1" applyFont="1" applyFill="1" applyBorder="1" applyAlignment="1">
      <alignment horizontal="center" vertical="center"/>
    </xf>
    <xf numFmtId="185" fontId="13" fillId="0" borderId="20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5" fontId="9" fillId="0" borderId="24" xfId="0" applyNumberFormat="1" applyFont="1" applyBorder="1" applyAlignment="1">
      <alignment horizontal="center" vertical="center"/>
    </xf>
    <xf numFmtId="185" fontId="14" fillId="0" borderId="25" xfId="0" applyNumberFormat="1" applyFont="1" applyBorder="1" applyAlignment="1">
      <alignment horizontal="center" vertical="center"/>
    </xf>
    <xf numFmtId="185" fontId="14" fillId="0" borderId="20" xfId="0" applyNumberFormat="1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85" fontId="3" fillId="0" borderId="29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85" fontId="12" fillId="0" borderId="23" xfId="0" applyNumberFormat="1" applyFont="1" applyBorder="1" applyAlignment="1">
      <alignment horizontal="center" vertical="center"/>
    </xf>
    <xf numFmtId="185" fontId="12" fillId="0" borderId="24" xfId="0" applyNumberFormat="1" applyFont="1" applyBorder="1" applyAlignment="1">
      <alignment horizontal="center" vertical="center"/>
    </xf>
    <xf numFmtId="185" fontId="12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185" fontId="12" fillId="0" borderId="23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47625</xdr:rowOff>
    </xdr:from>
    <xdr:to>
      <xdr:col>1</xdr:col>
      <xdr:colOff>914400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62025"/>
          <a:ext cx="695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2"/>
  <sheetViews>
    <sheetView showGridLines="0" tabSelected="1" view="pageBreakPreview" zoomScale="75" zoomScaleSheetLayoutView="75" workbookViewId="0" topLeftCell="A28">
      <selection activeCell="P53" sqref="P53"/>
    </sheetView>
  </sheetViews>
  <sheetFormatPr defaultColWidth="9.00390625" defaultRowHeight="15" customHeight="1"/>
  <cols>
    <col min="1" max="1" width="0.875" style="2" customWidth="1"/>
    <col min="2" max="2" width="14.75390625" style="3" customWidth="1"/>
    <col min="3" max="3" width="0.875" style="3" customWidth="1"/>
    <col min="4" max="4" width="10.75390625" style="3" customWidth="1"/>
    <col min="5" max="5" width="12.75390625" style="3" customWidth="1"/>
    <col min="6" max="6" width="14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4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4.75390625" style="3" customWidth="1"/>
    <col min="15" max="15" width="0.875" style="3" customWidth="1"/>
    <col min="16" max="16" width="10.75390625" style="3" customWidth="1"/>
    <col min="17" max="17" width="11.75390625" style="2" customWidth="1"/>
    <col min="18" max="18" width="14.75390625" style="3" customWidth="1"/>
    <col min="19" max="19" width="0.875" style="3" customWidth="1"/>
    <col min="20" max="20" width="11.75390625" style="2" customWidth="1"/>
    <col min="21" max="21" width="10.75390625" style="2" customWidth="1"/>
    <col min="22" max="22" width="14.75390625" style="2" customWidth="1"/>
    <col min="23" max="23" width="10.75390625" style="3" customWidth="1"/>
    <col min="24" max="24" width="0.2421875" style="3" customWidth="1"/>
    <col min="25" max="26" width="9.125" style="3" customWidth="1"/>
    <col min="27" max="16384" width="9.125" style="2" customWidth="1"/>
  </cols>
  <sheetData>
    <row r="1" ht="4.5" customHeight="1"/>
    <row r="2" spans="2:23" ht="31.5" customHeight="1">
      <c r="B2" s="61" t="s">
        <v>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2:23" ht="36" customHeight="1">
      <c r="B3" s="62" t="s">
        <v>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ht="4.5" customHeight="1"/>
    <row r="5" spans="4:23" ht="28.5" customHeight="1">
      <c r="D5" s="47" t="s">
        <v>5</v>
      </c>
      <c r="E5" s="48"/>
      <c r="F5" s="49"/>
      <c r="G5" s="10"/>
      <c r="H5" s="47" t="s">
        <v>10</v>
      </c>
      <c r="I5" s="48"/>
      <c r="J5" s="49"/>
      <c r="K5" s="10"/>
      <c r="L5" s="47" t="s">
        <v>11</v>
      </c>
      <c r="M5" s="48"/>
      <c r="N5" s="49"/>
      <c r="O5" s="10"/>
      <c r="P5" s="47" t="s">
        <v>12</v>
      </c>
      <c r="Q5" s="48"/>
      <c r="R5" s="49"/>
      <c r="T5" s="63" t="s">
        <v>13</v>
      </c>
      <c r="U5" s="63"/>
      <c r="V5" s="63"/>
      <c r="W5" s="64"/>
    </row>
    <row r="6" spans="4:23" ht="21.75" customHeight="1">
      <c r="D6" s="56" t="s">
        <v>3</v>
      </c>
      <c r="E6" s="57"/>
      <c r="F6" s="58"/>
      <c r="G6" s="1"/>
      <c r="H6" s="56" t="s">
        <v>3</v>
      </c>
      <c r="I6" s="57"/>
      <c r="J6" s="58"/>
      <c r="K6" s="1"/>
      <c r="L6" s="56" t="s">
        <v>3</v>
      </c>
      <c r="M6" s="57"/>
      <c r="N6" s="58"/>
      <c r="O6" s="1"/>
      <c r="P6" s="56" t="s">
        <v>3</v>
      </c>
      <c r="Q6" s="57"/>
      <c r="R6" s="58"/>
      <c r="T6" s="65"/>
      <c r="U6" s="65"/>
      <c r="V6" s="65"/>
      <c r="W6" s="66"/>
    </row>
    <row r="7" spans="4:23" ht="21.75" customHeight="1">
      <c r="D7" s="55">
        <v>646993</v>
      </c>
      <c r="E7" s="51"/>
      <c r="F7" s="52"/>
      <c r="G7" s="9"/>
      <c r="H7" s="50">
        <v>725311</v>
      </c>
      <c r="I7" s="51"/>
      <c r="J7" s="52"/>
      <c r="K7" s="9"/>
      <c r="L7" s="50">
        <v>624246</v>
      </c>
      <c r="M7" s="51"/>
      <c r="N7" s="52"/>
      <c r="O7" s="9"/>
      <c r="P7" s="50">
        <v>627565</v>
      </c>
      <c r="Q7" s="51"/>
      <c r="R7" s="52"/>
      <c r="S7" s="6"/>
      <c r="T7" s="67"/>
      <c r="U7" s="67"/>
      <c r="V7" s="67"/>
      <c r="W7" s="68"/>
    </row>
    <row r="8" spans="12:22" ht="4.5" customHeight="1">
      <c r="L8" s="3"/>
      <c r="Q8" s="3"/>
      <c r="T8" s="3"/>
      <c r="U8" s="3"/>
      <c r="V8" s="3"/>
    </row>
    <row r="9" spans="2:26" s="4" customFormat="1" ht="26.25" customHeight="1">
      <c r="B9" s="70" t="s">
        <v>0</v>
      </c>
      <c r="C9" s="24"/>
      <c r="D9" s="41" t="s">
        <v>4</v>
      </c>
      <c r="E9" s="39" t="s">
        <v>1</v>
      </c>
      <c r="F9" s="45" t="s">
        <v>2</v>
      </c>
      <c r="G9" s="25"/>
      <c r="H9" s="41" t="s">
        <v>4</v>
      </c>
      <c r="I9" s="39" t="s">
        <v>1</v>
      </c>
      <c r="J9" s="45" t="s">
        <v>2</v>
      </c>
      <c r="K9" s="25"/>
      <c r="L9" s="41" t="s">
        <v>4</v>
      </c>
      <c r="M9" s="39" t="s">
        <v>1</v>
      </c>
      <c r="N9" s="45" t="s">
        <v>2</v>
      </c>
      <c r="O9" s="25"/>
      <c r="P9" s="69" t="s">
        <v>4</v>
      </c>
      <c r="Q9" s="72" t="s">
        <v>1</v>
      </c>
      <c r="R9" s="59" t="s">
        <v>2</v>
      </c>
      <c r="S9" s="5"/>
      <c r="T9" s="53" t="s">
        <v>1</v>
      </c>
      <c r="U9" s="54"/>
      <c r="V9" s="53" t="s">
        <v>2</v>
      </c>
      <c r="W9" s="54"/>
      <c r="X9" s="5"/>
      <c r="Y9" s="5"/>
      <c r="Z9" s="5"/>
    </row>
    <row r="10" spans="2:26" s="4" customFormat="1" ht="30" customHeight="1">
      <c r="B10" s="71"/>
      <c r="C10" s="24"/>
      <c r="D10" s="42"/>
      <c r="E10" s="40"/>
      <c r="F10" s="46"/>
      <c r="G10" s="25"/>
      <c r="H10" s="42"/>
      <c r="I10" s="40"/>
      <c r="J10" s="46"/>
      <c r="K10" s="25"/>
      <c r="L10" s="42"/>
      <c r="M10" s="40"/>
      <c r="N10" s="46"/>
      <c r="O10" s="25"/>
      <c r="P10" s="69"/>
      <c r="Q10" s="72"/>
      <c r="R10" s="60"/>
      <c r="S10" s="5"/>
      <c r="T10" s="26" t="s">
        <v>6</v>
      </c>
      <c r="U10" s="27" t="s">
        <v>14</v>
      </c>
      <c r="V10" s="26" t="s">
        <v>6</v>
      </c>
      <c r="W10" s="27" t="s">
        <v>14</v>
      </c>
      <c r="X10" s="5"/>
      <c r="Y10" s="5"/>
      <c r="Z10" s="5"/>
    </row>
    <row r="11" spans="1:23" ht="19.5" customHeight="1">
      <c r="A11" s="2">
        <v>16</v>
      </c>
      <c r="B11" s="17">
        <v>41365</v>
      </c>
      <c r="C11" s="18"/>
      <c r="D11" s="19">
        <v>13518</v>
      </c>
      <c r="E11" s="20">
        <f>D11</f>
        <v>13518</v>
      </c>
      <c r="F11" s="21">
        <f>E11+D7</f>
        <v>660511</v>
      </c>
      <c r="G11" s="22"/>
      <c r="H11" s="19">
        <v>14806</v>
      </c>
      <c r="I11" s="20">
        <f>H11</f>
        <v>14806</v>
      </c>
      <c r="J11" s="21">
        <f>I11+H7</f>
        <v>740117</v>
      </c>
      <c r="K11" s="22"/>
      <c r="L11" s="19">
        <v>25338</v>
      </c>
      <c r="M11" s="20">
        <f>L11</f>
        <v>25338</v>
      </c>
      <c r="N11" s="21">
        <f>M11+L7</f>
        <v>649584</v>
      </c>
      <c r="O11" s="8"/>
      <c r="P11" s="11">
        <v>13931</v>
      </c>
      <c r="Q11" s="12">
        <f>P11</f>
        <v>13931</v>
      </c>
      <c r="R11" s="13">
        <f>Q11+P7</f>
        <v>641496</v>
      </c>
      <c r="S11" s="14"/>
      <c r="T11" s="15">
        <f>IF(P11&lt;1,"",Q11-M11)</f>
        <v>-11407</v>
      </c>
      <c r="U11" s="16">
        <f aca="true" t="shared" si="0" ref="U11:U40">IF(P11="","",((T11/M11)*100))</f>
        <v>-45.019338542899995</v>
      </c>
      <c r="V11" s="15">
        <f>IF(P11&lt;1,"",R11-N11)</f>
        <v>-8088</v>
      </c>
      <c r="W11" s="16">
        <f aca="true" t="shared" si="1" ref="W11:W40">IF(P11="","",((V11/N11)*100))</f>
        <v>-1.2451045592255967</v>
      </c>
    </row>
    <row r="12" spans="2:23" ht="19.5" customHeight="1">
      <c r="B12" s="17">
        <v>41366</v>
      </c>
      <c r="C12" s="18"/>
      <c r="D12" s="19">
        <v>17011</v>
      </c>
      <c r="E12" s="20">
        <f>E11+D12</f>
        <v>30529</v>
      </c>
      <c r="F12" s="21">
        <f>F11+D12</f>
        <v>677522</v>
      </c>
      <c r="G12" s="22"/>
      <c r="H12" s="19">
        <v>17620</v>
      </c>
      <c r="I12" s="20">
        <f>I11+H12</f>
        <v>32426</v>
      </c>
      <c r="J12" s="21">
        <f>J11+H12</f>
        <v>757737</v>
      </c>
      <c r="K12" s="22"/>
      <c r="L12" s="19">
        <v>16281</v>
      </c>
      <c r="M12" s="20">
        <f>M11+L12</f>
        <v>41619</v>
      </c>
      <c r="N12" s="21">
        <f>N11+L12</f>
        <v>665865</v>
      </c>
      <c r="O12" s="8"/>
      <c r="P12" s="11">
        <v>13667</v>
      </c>
      <c r="Q12" s="12">
        <f>IF(P12="","",(Q11+P12))</f>
        <v>27598</v>
      </c>
      <c r="R12" s="13">
        <f>IF(P12="","",(R11+P12))</f>
        <v>655163</v>
      </c>
      <c r="S12" s="14"/>
      <c r="T12" s="15">
        <f>IF(P12="","",Q12-M12)</f>
        <v>-14021</v>
      </c>
      <c r="U12" s="16">
        <f t="shared" si="0"/>
        <v>-33.688940147528776</v>
      </c>
      <c r="V12" s="15">
        <f>IF(P12="","",R12-N12)</f>
        <v>-10702</v>
      </c>
      <c r="W12" s="16">
        <f t="shared" si="1"/>
        <v>-1.6072326973185256</v>
      </c>
    </row>
    <row r="13" spans="2:23" ht="19.5" customHeight="1">
      <c r="B13" s="17">
        <v>41367</v>
      </c>
      <c r="C13" s="18"/>
      <c r="D13" s="19">
        <v>20891</v>
      </c>
      <c r="E13" s="20">
        <f aca="true" t="shared" si="2" ref="E13:E40">E12+D13</f>
        <v>51420</v>
      </c>
      <c r="F13" s="21">
        <f aca="true" t="shared" si="3" ref="F13:F40">F12+D13</f>
        <v>698413</v>
      </c>
      <c r="G13" s="22"/>
      <c r="H13" s="19">
        <v>19982</v>
      </c>
      <c r="I13" s="20">
        <f aca="true" t="shared" si="4" ref="I13:I40">I12+H13</f>
        <v>52408</v>
      </c>
      <c r="J13" s="21">
        <f aca="true" t="shared" si="5" ref="J13:J40">J12+H13</f>
        <v>777719</v>
      </c>
      <c r="K13" s="22"/>
      <c r="L13" s="19">
        <v>13942</v>
      </c>
      <c r="M13" s="20">
        <f aca="true" t="shared" si="6" ref="M13:M40">M12+L13</f>
        <v>55561</v>
      </c>
      <c r="N13" s="21">
        <f aca="true" t="shared" si="7" ref="N13:N40">N12+L13</f>
        <v>679807</v>
      </c>
      <c r="O13" s="8"/>
      <c r="P13" s="11">
        <v>10039</v>
      </c>
      <c r="Q13" s="12">
        <f aca="true" t="shared" si="8" ref="Q13:Q40">IF(P13="","",(Q12+P13))</f>
        <v>37637</v>
      </c>
      <c r="R13" s="13">
        <f aca="true" t="shared" si="9" ref="R13:R40">IF(P13="","",(R12+P13))</f>
        <v>665202</v>
      </c>
      <c r="S13" s="14"/>
      <c r="T13" s="15">
        <f aca="true" t="shared" si="10" ref="T13:T40">IF(P13="","",Q13-M13)</f>
        <v>-17924</v>
      </c>
      <c r="U13" s="16">
        <f t="shared" si="0"/>
        <v>-32.26003851622541</v>
      </c>
      <c r="V13" s="15">
        <f aca="true" t="shared" si="11" ref="V13:V40">IF(P13="","",R13-N13)</f>
        <v>-14605</v>
      </c>
      <c r="W13" s="16">
        <f t="shared" si="1"/>
        <v>-2.148403885220364</v>
      </c>
    </row>
    <row r="14" spans="2:23" ht="19.5" customHeight="1">
      <c r="B14" s="17">
        <v>41368</v>
      </c>
      <c r="C14" s="18"/>
      <c r="D14" s="19">
        <v>21097</v>
      </c>
      <c r="E14" s="20">
        <f t="shared" si="2"/>
        <v>72517</v>
      </c>
      <c r="F14" s="21">
        <f t="shared" si="3"/>
        <v>719510</v>
      </c>
      <c r="G14" s="22"/>
      <c r="H14" s="19">
        <v>11730</v>
      </c>
      <c r="I14" s="20">
        <f t="shared" si="4"/>
        <v>64138</v>
      </c>
      <c r="J14" s="21">
        <f t="shared" si="5"/>
        <v>789449</v>
      </c>
      <c r="K14" s="22"/>
      <c r="L14" s="19">
        <v>14507</v>
      </c>
      <c r="M14" s="20">
        <f t="shared" si="6"/>
        <v>70068</v>
      </c>
      <c r="N14" s="21">
        <f t="shared" si="7"/>
        <v>694314</v>
      </c>
      <c r="O14" s="8"/>
      <c r="P14" s="11">
        <v>9184</v>
      </c>
      <c r="Q14" s="12">
        <f t="shared" si="8"/>
        <v>46821</v>
      </c>
      <c r="R14" s="13">
        <f t="shared" si="9"/>
        <v>674386</v>
      </c>
      <c r="S14" s="14"/>
      <c r="T14" s="15">
        <f t="shared" si="10"/>
        <v>-23247</v>
      </c>
      <c r="U14" s="16">
        <f t="shared" si="0"/>
        <v>-33.17777016612434</v>
      </c>
      <c r="V14" s="15">
        <f t="shared" si="11"/>
        <v>-19928</v>
      </c>
      <c r="W14" s="16">
        <f t="shared" si="1"/>
        <v>-2.8701711329456123</v>
      </c>
    </row>
    <row r="15" spans="2:23" ht="19.5" customHeight="1">
      <c r="B15" s="17">
        <v>41369</v>
      </c>
      <c r="C15" s="18"/>
      <c r="D15" s="19">
        <v>13386</v>
      </c>
      <c r="E15" s="20">
        <f t="shared" si="2"/>
        <v>85903</v>
      </c>
      <c r="F15" s="21">
        <f t="shared" si="3"/>
        <v>732896</v>
      </c>
      <c r="G15" s="22"/>
      <c r="H15" s="19">
        <v>16593</v>
      </c>
      <c r="I15" s="20">
        <f t="shared" si="4"/>
        <v>80731</v>
      </c>
      <c r="J15" s="21">
        <f t="shared" si="5"/>
        <v>806042</v>
      </c>
      <c r="K15" s="22"/>
      <c r="L15" s="19">
        <v>14051</v>
      </c>
      <c r="M15" s="20">
        <f t="shared" si="6"/>
        <v>84119</v>
      </c>
      <c r="N15" s="21">
        <f t="shared" si="7"/>
        <v>708365</v>
      </c>
      <c r="O15" s="8"/>
      <c r="P15" s="11">
        <v>14350</v>
      </c>
      <c r="Q15" s="12">
        <f t="shared" si="8"/>
        <v>61171</v>
      </c>
      <c r="R15" s="13">
        <f t="shared" si="9"/>
        <v>688736</v>
      </c>
      <c r="S15" s="14"/>
      <c r="T15" s="15">
        <f t="shared" si="10"/>
        <v>-22948</v>
      </c>
      <c r="U15" s="16">
        <f t="shared" si="0"/>
        <v>-27.28040038516863</v>
      </c>
      <c r="V15" s="15">
        <f t="shared" si="11"/>
        <v>-19629</v>
      </c>
      <c r="W15" s="16">
        <f t="shared" si="1"/>
        <v>-2.771029059877323</v>
      </c>
    </row>
    <row r="16" spans="2:23" ht="19.5" customHeight="1">
      <c r="B16" s="17">
        <v>41370</v>
      </c>
      <c r="C16" s="18"/>
      <c r="D16" s="19">
        <v>14104</v>
      </c>
      <c r="E16" s="20">
        <f t="shared" si="2"/>
        <v>100007</v>
      </c>
      <c r="F16" s="21">
        <f t="shared" si="3"/>
        <v>747000</v>
      </c>
      <c r="G16" s="22"/>
      <c r="H16" s="19">
        <v>13932</v>
      </c>
      <c r="I16" s="20">
        <f t="shared" si="4"/>
        <v>94663</v>
      </c>
      <c r="J16" s="21">
        <f t="shared" si="5"/>
        <v>819974</v>
      </c>
      <c r="K16" s="22"/>
      <c r="L16" s="19">
        <v>16499</v>
      </c>
      <c r="M16" s="20">
        <f t="shared" si="6"/>
        <v>100618</v>
      </c>
      <c r="N16" s="21">
        <f t="shared" si="7"/>
        <v>724864</v>
      </c>
      <c r="O16" s="8"/>
      <c r="P16" s="11">
        <v>20692</v>
      </c>
      <c r="Q16" s="12">
        <f t="shared" si="8"/>
        <v>81863</v>
      </c>
      <c r="R16" s="13">
        <f t="shared" si="9"/>
        <v>709428</v>
      </c>
      <c r="S16" s="14"/>
      <c r="T16" s="15">
        <f t="shared" si="10"/>
        <v>-18755</v>
      </c>
      <c r="U16" s="16">
        <f t="shared" si="0"/>
        <v>-18.639805998926633</v>
      </c>
      <c r="V16" s="15">
        <f t="shared" si="11"/>
        <v>-15436</v>
      </c>
      <c r="W16" s="16">
        <f t="shared" si="1"/>
        <v>-2.129502913650009</v>
      </c>
    </row>
    <row r="17" spans="2:23" ht="19.5" customHeight="1">
      <c r="B17" s="17">
        <v>41371</v>
      </c>
      <c r="C17" s="18"/>
      <c r="D17" s="19">
        <v>9015</v>
      </c>
      <c r="E17" s="20">
        <f t="shared" si="2"/>
        <v>109022</v>
      </c>
      <c r="F17" s="21">
        <f t="shared" si="3"/>
        <v>756015</v>
      </c>
      <c r="G17" s="22"/>
      <c r="H17" s="19">
        <v>11366</v>
      </c>
      <c r="I17" s="20">
        <f t="shared" si="4"/>
        <v>106029</v>
      </c>
      <c r="J17" s="21">
        <f t="shared" si="5"/>
        <v>831340</v>
      </c>
      <c r="K17" s="22"/>
      <c r="L17" s="19">
        <v>21414</v>
      </c>
      <c r="M17" s="20">
        <f t="shared" si="6"/>
        <v>122032</v>
      </c>
      <c r="N17" s="21">
        <f t="shared" si="7"/>
        <v>746278</v>
      </c>
      <c r="O17" s="8"/>
      <c r="P17" s="11">
        <v>21692</v>
      </c>
      <c r="Q17" s="12">
        <f t="shared" si="8"/>
        <v>103555</v>
      </c>
      <c r="R17" s="13">
        <f t="shared" si="9"/>
        <v>731120</v>
      </c>
      <c r="S17" s="14"/>
      <c r="T17" s="15">
        <f t="shared" si="10"/>
        <v>-18477</v>
      </c>
      <c r="U17" s="16">
        <f t="shared" si="0"/>
        <v>-15.141110528385997</v>
      </c>
      <c r="V17" s="15">
        <f t="shared" si="11"/>
        <v>-15158</v>
      </c>
      <c r="W17" s="16">
        <f t="shared" si="1"/>
        <v>-2.0311465700449434</v>
      </c>
    </row>
    <row r="18" spans="2:23" ht="19.5" customHeight="1">
      <c r="B18" s="17">
        <v>41372</v>
      </c>
      <c r="C18" s="18"/>
      <c r="D18" s="19">
        <v>8128</v>
      </c>
      <c r="E18" s="20">
        <f t="shared" si="2"/>
        <v>117150</v>
      </c>
      <c r="F18" s="21">
        <f t="shared" si="3"/>
        <v>764143</v>
      </c>
      <c r="G18" s="22"/>
      <c r="H18" s="19">
        <v>15992</v>
      </c>
      <c r="I18" s="20">
        <f t="shared" si="4"/>
        <v>122021</v>
      </c>
      <c r="J18" s="21">
        <f t="shared" si="5"/>
        <v>847332</v>
      </c>
      <c r="K18" s="22"/>
      <c r="L18" s="19">
        <v>20129</v>
      </c>
      <c r="M18" s="20">
        <f t="shared" si="6"/>
        <v>142161</v>
      </c>
      <c r="N18" s="21">
        <f t="shared" si="7"/>
        <v>766407</v>
      </c>
      <c r="O18" s="8"/>
      <c r="P18" s="11">
        <v>13664</v>
      </c>
      <c r="Q18" s="12">
        <f t="shared" si="8"/>
        <v>117219</v>
      </c>
      <c r="R18" s="13">
        <f t="shared" si="9"/>
        <v>744784</v>
      </c>
      <c r="S18" s="14"/>
      <c r="T18" s="15">
        <f t="shared" si="10"/>
        <v>-24942</v>
      </c>
      <c r="U18" s="16">
        <f t="shared" si="0"/>
        <v>-17.544896279570345</v>
      </c>
      <c r="V18" s="15">
        <f t="shared" si="11"/>
        <v>-21623</v>
      </c>
      <c r="W18" s="16">
        <f t="shared" si="1"/>
        <v>-2.821346882270125</v>
      </c>
    </row>
    <row r="19" spans="2:23" ht="19.5" customHeight="1">
      <c r="B19" s="17">
        <v>41373</v>
      </c>
      <c r="C19" s="18"/>
      <c r="D19" s="19">
        <v>11790</v>
      </c>
      <c r="E19" s="20">
        <f t="shared" si="2"/>
        <v>128940</v>
      </c>
      <c r="F19" s="21">
        <f t="shared" si="3"/>
        <v>775933</v>
      </c>
      <c r="G19" s="22"/>
      <c r="H19" s="19">
        <v>24196</v>
      </c>
      <c r="I19" s="20">
        <f t="shared" si="4"/>
        <v>146217</v>
      </c>
      <c r="J19" s="21">
        <f t="shared" si="5"/>
        <v>871528</v>
      </c>
      <c r="K19" s="22"/>
      <c r="L19" s="19">
        <v>14599</v>
      </c>
      <c r="M19" s="20">
        <f t="shared" si="6"/>
        <v>156760</v>
      </c>
      <c r="N19" s="21">
        <f t="shared" si="7"/>
        <v>781006</v>
      </c>
      <c r="O19" s="8"/>
      <c r="P19" s="11">
        <v>14258</v>
      </c>
      <c r="Q19" s="12">
        <f t="shared" si="8"/>
        <v>131477</v>
      </c>
      <c r="R19" s="13">
        <f t="shared" si="9"/>
        <v>759042</v>
      </c>
      <c r="S19" s="14"/>
      <c r="T19" s="15">
        <f t="shared" si="10"/>
        <v>-25283</v>
      </c>
      <c r="U19" s="16">
        <f t="shared" si="0"/>
        <v>-16.128476652207198</v>
      </c>
      <c r="V19" s="15">
        <f t="shared" si="11"/>
        <v>-21964</v>
      </c>
      <c r="W19" s="16">
        <f t="shared" si="1"/>
        <v>-2.8122703282689248</v>
      </c>
    </row>
    <row r="20" spans="2:23" ht="19.5" customHeight="1">
      <c r="B20" s="17">
        <v>41374</v>
      </c>
      <c r="C20" s="18"/>
      <c r="D20" s="19">
        <v>20548</v>
      </c>
      <c r="E20" s="20">
        <f t="shared" si="2"/>
        <v>149488</v>
      </c>
      <c r="F20" s="21">
        <f t="shared" si="3"/>
        <v>796481</v>
      </c>
      <c r="G20" s="22"/>
      <c r="H20" s="19">
        <v>23478</v>
      </c>
      <c r="I20" s="20">
        <f t="shared" si="4"/>
        <v>169695</v>
      </c>
      <c r="J20" s="21">
        <f t="shared" si="5"/>
        <v>895006</v>
      </c>
      <c r="K20" s="22"/>
      <c r="L20" s="19">
        <v>11994</v>
      </c>
      <c r="M20" s="20">
        <f t="shared" si="6"/>
        <v>168754</v>
      </c>
      <c r="N20" s="21">
        <f t="shared" si="7"/>
        <v>793000</v>
      </c>
      <c r="O20" s="8"/>
      <c r="P20" s="11">
        <v>10434</v>
      </c>
      <c r="Q20" s="12">
        <f t="shared" si="8"/>
        <v>141911</v>
      </c>
      <c r="R20" s="13">
        <f t="shared" si="9"/>
        <v>769476</v>
      </c>
      <c r="S20" s="14"/>
      <c r="T20" s="15">
        <f t="shared" si="10"/>
        <v>-26843</v>
      </c>
      <c r="U20" s="16">
        <f t="shared" si="0"/>
        <v>-15.906585917963426</v>
      </c>
      <c r="V20" s="15">
        <f t="shared" si="11"/>
        <v>-23524</v>
      </c>
      <c r="W20" s="16">
        <f t="shared" si="1"/>
        <v>-2.966456494325347</v>
      </c>
    </row>
    <row r="21" spans="2:24" ht="19.5" customHeight="1">
      <c r="B21" s="17">
        <v>41375</v>
      </c>
      <c r="C21" s="18"/>
      <c r="D21" s="19">
        <v>21885</v>
      </c>
      <c r="E21" s="20">
        <f t="shared" si="2"/>
        <v>171373</v>
      </c>
      <c r="F21" s="21">
        <f t="shared" si="3"/>
        <v>818366</v>
      </c>
      <c r="G21" s="22"/>
      <c r="H21" s="19">
        <v>15438</v>
      </c>
      <c r="I21" s="20">
        <f t="shared" si="4"/>
        <v>185133</v>
      </c>
      <c r="J21" s="21">
        <f t="shared" si="5"/>
        <v>910444</v>
      </c>
      <c r="K21" s="22"/>
      <c r="L21" s="19">
        <v>11482</v>
      </c>
      <c r="M21" s="20">
        <f t="shared" si="6"/>
        <v>180236</v>
      </c>
      <c r="N21" s="21">
        <f t="shared" si="7"/>
        <v>804482</v>
      </c>
      <c r="O21" s="8"/>
      <c r="P21" s="11">
        <v>8682</v>
      </c>
      <c r="Q21" s="12">
        <f t="shared" si="8"/>
        <v>150593</v>
      </c>
      <c r="R21" s="13">
        <f t="shared" si="9"/>
        <v>778158</v>
      </c>
      <c r="S21" s="14"/>
      <c r="T21" s="15">
        <f t="shared" si="10"/>
        <v>-29643</v>
      </c>
      <c r="U21" s="16">
        <f t="shared" si="0"/>
        <v>-16.446769790718836</v>
      </c>
      <c r="V21" s="15">
        <f t="shared" si="11"/>
        <v>-26324</v>
      </c>
      <c r="W21" s="16">
        <f t="shared" si="1"/>
        <v>-3.2721676805696083</v>
      </c>
      <c r="X21" s="7"/>
    </row>
    <row r="22" spans="2:23" ht="19.5" customHeight="1">
      <c r="B22" s="17">
        <v>41376</v>
      </c>
      <c r="C22" s="18"/>
      <c r="D22" s="19">
        <v>13774</v>
      </c>
      <c r="E22" s="20">
        <f t="shared" si="2"/>
        <v>185147</v>
      </c>
      <c r="F22" s="21">
        <f t="shared" si="3"/>
        <v>832140</v>
      </c>
      <c r="G22" s="22"/>
      <c r="H22" s="19">
        <v>17497</v>
      </c>
      <c r="I22" s="20">
        <f t="shared" si="4"/>
        <v>202630</v>
      </c>
      <c r="J22" s="21">
        <f t="shared" si="5"/>
        <v>927941</v>
      </c>
      <c r="K22" s="22"/>
      <c r="L22" s="19">
        <v>12334</v>
      </c>
      <c r="M22" s="20">
        <f t="shared" si="6"/>
        <v>192570</v>
      </c>
      <c r="N22" s="21">
        <f t="shared" si="7"/>
        <v>816816</v>
      </c>
      <c r="O22" s="8"/>
      <c r="P22" s="11">
        <v>15482</v>
      </c>
      <c r="Q22" s="12">
        <f t="shared" si="8"/>
        <v>166075</v>
      </c>
      <c r="R22" s="13">
        <f t="shared" si="9"/>
        <v>793640</v>
      </c>
      <c r="S22" s="14"/>
      <c r="T22" s="15">
        <f t="shared" si="10"/>
        <v>-26495</v>
      </c>
      <c r="U22" s="16">
        <f t="shared" si="0"/>
        <v>-13.758633224282079</v>
      </c>
      <c r="V22" s="15">
        <f t="shared" si="11"/>
        <v>-23176</v>
      </c>
      <c r="W22" s="16">
        <f t="shared" si="1"/>
        <v>-2.837358719711661</v>
      </c>
    </row>
    <row r="23" spans="2:23" ht="19.5" customHeight="1">
      <c r="B23" s="17">
        <v>41377</v>
      </c>
      <c r="C23" s="18"/>
      <c r="D23" s="19">
        <v>13599</v>
      </c>
      <c r="E23" s="20">
        <f t="shared" si="2"/>
        <v>198746</v>
      </c>
      <c r="F23" s="21">
        <f t="shared" si="3"/>
        <v>845739</v>
      </c>
      <c r="G23" s="22"/>
      <c r="H23" s="19">
        <v>14963</v>
      </c>
      <c r="I23" s="20">
        <f t="shared" si="4"/>
        <v>217593</v>
      </c>
      <c r="J23" s="21">
        <f t="shared" si="5"/>
        <v>942904</v>
      </c>
      <c r="K23" s="22"/>
      <c r="L23" s="19">
        <v>13839</v>
      </c>
      <c r="M23" s="20">
        <f t="shared" si="6"/>
        <v>206409</v>
      </c>
      <c r="N23" s="21">
        <f t="shared" si="7"/>
        <v>830655</v>
      </c>
      <c r="O23" s="8"/>
      <c r="P23" s="11">
        <v>22459</v>
      </c>
      <c r="Q23" s="12">
        <f t="shared" si="8"/>
        <v>188534</v>
      </c>
      <c r="R23" s="13">
        <f t="shared" si="9"/>
        <v>816099</v>
      </c>
      <c r="S23" s="14"/>
      <c r="T23" s="15">
        <f t="shared" si="10"/>
        <v>-17875</v>
      </c>
      <c r="U23" s="16">
        <f t="shared" si="0"/>
        <v>-8.659990601185026</v>
      </c>
      <c r="V23" s="15">
        <f t="shared" si="11"/>
        <v>-14556</v>
      </c>
      <c r="W23" s="16">
        <f t="shared" si="1"/>
        <v>-1.7523520595192952</v>
      </c>
    </row>
    <row r="24" spans="2:23" ht="19.5" customHeight="1">
      <c r="B24" s="17">
        <v>41378</v>
      </c>
      <c r="C24" s="18"/>
      <c r="D24" s="19">
        <v>10115</v>
      </c>
      <c r="E24" s="20">
        <f t="shared" si="2"/>
        <v>208861</v>
      </c>
      <c r="F24" s="21">
        <f t="shared" si="3"/>
        <v>855854</v>
      </c>
      <c r="G24" s="22"/>
      <c r="H24" s="19">
        <v>16312</v>
      </c>
      <c r="I24" s="20">
        <f t="shared" si="4"/>
        <v>233905</v>
      </c>
      <c r="J24" s="21">
        <f t="shared" si="5"/>
        <v>959216</v>
      </c>
      <c r="K24" s="22"/>
      <c r="L24" s="19">
        <v>23376</v>
      </c>
      <c r="M24" s="20">
        <f t="shared" si="6"/>
        <v>229785</v>
      </c>
      <c r="N24" s="21">
        <f t="shared" si="7"/>
        <v>854031</v>
      </c>
      <c r="O24" s="8"/>
      <c r="P24" s="11">
        <v>22107</v>
      </c>
      <c r="Q24" s="12">
        <f t="shared" si="8"/>
        <v>210641</v>
      </c>
      <c r="R24" s="13">
        <f t="shared" si="9"/>
        <v>838206</v>
      </c>
      <c r="S24" s="14"/>
      <c r="T24" s="15">
        <f t="shared" si="10"/>
        <v>-19144</v>
      </c>
      <c r="U24" s="16">
        <f t="shared" si="0"/>
        <v>-8.331266183606415</v>
      </c>
      <c r="V24" s="15">
        <f t="shared" si="11"/>
        <v>-15825</v>
      </c>
      <c r="W24" s="16">
        <f t="shared" si="1"/>
        <v>-1.8529772338474833</v>
      </c>
    </row>
    <row r="25" spans="2:23" ht="19.5" customHeight="1">
      <c r="B25" s="17">
        <v>41379</v>
      </c>
      <c r="C25" s="18"/>
      <c r="D25" s="19">
        <v>8553</v>
      </c>
      <c r="E25" s="20">
        <f t="shared" si="2"/>
        <v>217414</v>
      </c>
      <c r="F25" s="21">
        <f t="shared" si="3"/>
        <v>864407</v>
      </c>
      <c r="G25" s="22"/>
      <c r="H25" s="19">
        <v>25145</v>
      </c>
      <c r="I25" s="20">
        <f t="shared" si="4"/>
        <v>259050</v>
      </c>
      <c r="J25" s="21">
        <f t="shared" si="5"/>
        <v>984361</v>
      </c>
      <c r="K25" s="22"/>
      <c r="L25" s="19">
        <v>21716</v>
      </c>
      <c r="M25" s="20">
        <f t="shared" si="6"/>
        <v>251501</v>
      </c>
      <c r="N25" s="21">
        <f t="shared" si="7"/>
        <v>875747</v>
      </c>
      <c r="O25" s="8"/>
      <c r="P25" s="11">
        <v>16618</v>
      </c>
      <c r="Q25" s="12">
        <f t="shared" si="8"/>
        <v>227259</v>
      </c>
      <c r="R25" s="13">
        <f t="shared" si="9"/>
        <v>854824</v>
      </c>
      <c r="S25" s="14"/>
      <c r="T25" s="15">
        <f t="shared" si="10"/>
        <v>-24242</v>
      </c>
      <c r="U25" s="16">
        <f t="shared" si="0"/>
        <v>-9.638927877026333</v>
      </c>
      <c r="V25" s="15">
        <f t="shared" si="11"/>
        <v>-20923</v>
      </c>
      <c r="W25" s="16">
        <f t="shared" si="1"/>
        <v>-2.3891603396871472</v>
      </c>
    </row>
    <row r="26" spans="2:23" ht="19.5" customHeight="1">
      <c r="B26" s="17">
        <v>41380</v>
      </c>
      <c r="C26" s="18"/>
      <c r="D26" s="19">
        <v>6824</v>
      </c>
      <c r="E26" s="20">
        <f t="shared" si="2"/>
        <v>224238</v>
      </c>
      <c r="F26" s="21">
        <f t="shared" si="3"/>
        <v>871231</v>
      </c>
      <c r="G26" s="22"/>
      <c r="H26" s="19">
        <v>38630</v>
      </c>
      <c r="I26" s="20">
        <f t="shared" si="4"/>
        <v>297680</v>
      </c>
      <c r="J26" s="21">
        <f t="shared" si="5"/>
        <v>1022991</v>
      </c>
      <c r="K26" s="22"/>
      <c r="L26" s="19">
        <v>16231</v>
      </c>
      <c r="M26" s="20">
        <f t="shared" si="6"/>
        <v>267732</v>
      </c>
      <c r="N26" s="21">
        <f t="shared" si="7"/>
        <v>891978</v>
      </c>
      <c r="O26" s="8"/>
      <c r="P26" s="11">
        <v>16101</v>
      </c>
      <c r="Q26" s="12">
        <f t="shared" si="8"/>
        <v>243360</v>
      </c>
      <c r="R26" s="13">
        <f t="shared" si="9"/>
        <v>870925</v>
      </c>
      <c r="S26" s="14"/>
      <c r="T26" s="15">
        <f t="shared" si="10"/>
        <v>-24372</v>
      </c>
      <c r="U26" s="16">
        <f t="shared" si="0"/>
        <v>-9.10313298373</v>
      </c>
      <c r="V26" s="15">
        <f t="shared" si="11"/>
        <v>-21053</v>
      </c>
      <c r="W26" s="16">
        <f t="shared" si="1"/>
        <v>-2.360260006412714</v>
      </c>
    </row>
    <row r="27" spans="2:23" ht="19.5" customHeight="1">
      <c r="B27" s="17">
        <v>41381</v>
      </c>
      <c r="C27" s="18"/>
      <c r="D27" s="19">
        <v>3760</v>
      </c>
      <c r="E27" s="20">
        <f t="shared" si="2"/>
        <v>227998</v>
      </c>
      <c r="F27" s="21">
        <f t="shared" si="3"/>
        <v>874991</v>
      </c>
      <c r="G27" s="22"/>
      <c r="H27" s="19">
        <v>38619</v>
      </c>
      <c r="I27" s="20">
        <f t="shared" si="4"/>
        <v>336299</v>
      </c>
      <c r="J27" s="21">
        <f t="shared" si="5"/>
        <v>1061610</v>
      </c>
      <c r="K27" s="22"/>
      <c r="L27" s="19">
        <v>13662</v>
      </c>
      <c r="M27" s="20">
        <f t="shared" si="6"/>
        <v>281394</v>
      </c>
      <c r="N27" s="21">
        <f t="shared" si="7"/>
        <v>905640</v>
      </c>
      <c r="O27" s="8"/>
      <c r="P27" s="11">
        <v>15229</v>
      </c>
      <c r="Q27" s="12">
        <f t="shared" si="8"/>
        <v>258589</v>
      </c>
      <c r="R27" s="13">
        <f t="shared" si="9"/>
        <v>886154</v>
      </c>
      <c r="S27" s="14"/>
      <c r="T27" s="15">
        <f t="shared" si="10"/>
        <v>-22805</v>
      </c>
      <c r="U27" s="16">
        <f t="shared" si="0"/>
        <v>-8.104295045381209</v>
      </c>
      <c r="V27" s="15">
        <f t="shared" si="11"/>
        <v>-19486</v>
      </c>
      <c r="W27" s="16">
        <f t="shared" si="1"/>
        <v>-2.151627578287178</v>
      </c>
    </row>
    <row r="28" spans="2:23" ht="19.5" customHeight="1">
      <c r="B28" s="17">
        <v>41382</v>
      </c>
      <c r="C28" s="18"/>
      <c r="D28" s="19">
        <v>3919</v>
      </c>
      <c r="E28" s="20">
        <f t="shared" si="2"/>
        <v>231917</v>
      </c>
      <c r="F28" s="21">
        <f t="shared" si="3"/>
        <v>878910</v>
      </c>
      <c r="G28" s="22"/>
      <c r="H28" s="19">
        <v>25119</v>
      </c>
      <c r="I28" s="20">
        <f t="shared" si="4"/>
        <v>361418</v>
      </c>
      <c r="J28" s="21">
        <f t="shared" si="5"/>
        <v>1086729</v>
      </c>
      <c r="K28" s="22"/>
      <c r="L28" s="19">
        <v>15769</v>
      </c>
      <c r="M28" s="20">
        <f t="shared" si="6"/>
        <v>297163</v>
      </c>
      <c r="N28" s="21">
        <f t="shared" si="7"/>
        <v>921409</v>
      </c>
      <c r="O28" s="8"/>
      <c r="P28" s="11">
        <v>12512</v>
      </c>
      <c r="Q28" s="12">
        <f t="shared" si="8"/>
        <v>271101</v>
      </c>
      <c r="R28" s="13">
        <f t="shared" si="9"/>
        <v>898666</v>
      </c>
      <c r="S28" s="14"/>
      <c r="T28" s="15">
        <f t="shared" si="10"/>
        <v>-26062</v>
      </c>
      <c r="U28" s="16">
        <f t="shared" si="0"/>
        <v>-8.770270861446411</v>
      </c>
      <c r="V28" s="15">
        <f t="shared" si="11"/>
        <v>-22743</v>
      </c>
      <c r="W28" s="16">
        <f t="shared" si="1"/>
        <v>-2.468284985277982</v>
      </c>
    </row>
    <row r="29" spans="2:23" ht="19.5" customHeight="1">
      <c r="B29" s="17">
        <v>41383</v>
      </c>
      <c r="C29" s="18"/>
      <c r="D29" s="19">
        <v>4406</v>
      </c>
      <c r="E29" s="20">
        <f t="shared" si="2"/>
        <v>236323</v>
      </c>
      <c r="F29" s="21">
        <f t="shared" si="3"/>
        <v>883316</v>
      </c>
      <c r="G29" s="22"/>
      <c r="H29" s="19">
        <v>25128</v>
      </c>
      <c r="I29" s="20">
        <f t="shared" si="4"/>
        <v>386546</v>
      </c>
      <c r="J29" s="21">
        <f t="shared" si="5"/>
        <v>1111857</v>
      </c>
      <c r="K29" s="22"/>
      <c r="L29" s="19">
        <v>14449</v>
      </c>
      <c r="M29" s="20">
        <f t="shared" si="6"/>
        <v>311612</v>
      </c>
      <c r="N29" s="21">
        <f t="shared" si="7"/>
        <v>935858</v>
      </c>
      <c r="O29" s="8"/>
      <c r="P29" s="11">
        <v>21679</v>
      </c>
      <c r="Q29" s="12">
        <f t="shared" si="8"/>
        <v>292780</v>
      </c>
      <c r="R29" s="13">
        <f t="shared" si="9"/>
        <v>920345</v>
      </c>
      <c r="S29" s="14"/>
      <c r="T29" s="15">
        <f t="shared" si="10"/>
        <v>-18832</v>
      </c>
      <c r="U29" s="16">
        <f t="shared" si="0"/>
        <v>-6.043412962273596</v>
      </c>
      <c r="V29" s="15">
        <f t="shared" si="11"/>
        <v>-15513</v>
      </c>
      <c r="W29" s="16">
        <f t="shared" si="1"/>
        <v>-1.6576232719066355</v>
      </c>
    </row>
    <row r="30" spans="2:23" ht="19.5" customHeight="1">
      <c r="B30" s="17">
        <v>41384</v>
      </c>
      <c r="C30" s="18"/>
      <c r="D30" s="19">
        <v>5363</v>
      </c>
      <c r="E30" s="20">
        <f t="shared" si="2"/>
        <v>241686</v>
      </c>
      <c r="F30" s="21">
        <f t="shared" si="3"/>
        <v>888679</v>
      </c>
      <c r="G30" s="22"/>
      <c r="H30" s="19">
        <v>21417</v>
      </c>
      <c r="I30" s="20">
        <f t="shared" si="4"/>
        <v>407963</v>
      </c>
      <c r="J30" s="21">
        <f t="shared" si="5"/>
        <v>1133274</v>
      </c>
      <c r="K30" s="22"/>
      <c r="L30" s="19">
        <v>18430</v>
      </c>
      <c r="M30" s="20">
        <f t="shared" si="6"/>
        <v>330042</v>
      </c>
      <c r="N30" s="21">
        <f t="shared" si="7"/>
        <v>954288</v>
      </c>
      <c r="O30" s="8"/>
      <c r="P30" s="11">
        <v>29784</v>
      </c>
      <c r="Q30" s="12">
        <f t="shared" si="8"/>
        <v>322564</v>
      </c>
      <c r="R30" s="13">
        <f t="shared" si="9"/>
        <v>950129</v>
      </c>
      <c r="S30" s="14"/>
      <c r="T30" s="15">
        <f t="shared" si="10"/>
        <v>-7478</v>
      </c>
      <c r="U30" s="16">
        <f t="shared" si="0"/>
        <v>-2.2657722350488725</v>
      </c>
      <c r="V30" s="15">
        <f t="shared" si="11"/>
        <v>-4159</v>
      </c>
      <c r="W30" s="16">
        <f t="shared" si="1"/>
        <v>-0.43582230940764216</v>
      </c>
    </row>
    <row r="31" spans="2:23" ht="19.5" customHeight="1">
      <c r="B31" s="17">
        <v>41385</v>
      </c>
      <c r="C31" s="18"/>
      <c r="D31" s="19">
        <v>11634</v>
      </c>
      <c r="E31" s="20">
        <f t="shared" si="2"/>
        <v>253320</v>
      </c>
      <c r="F31" s="21">
        <f t="shared" si="3"/>
        <v>900313</v>
      </c>
      <c r="G31" s="22"/>
      <c r="H31" s="19">
        <v>20872</v>
      </c>
      <c r="I31" s="20">
        <f t="shared" si="4"/>
        <v>428835</v>
      </c>
      <c r="J31" s="21">
        <f t="shared" si="5"/>
        <v>1154146</v>
      </c>
      <c r="K31" s="22"/>
      <c r="L31" s="19">
        <v>29957</v>
      </c>
      <c r="M31" s="20">
        <f t="shared" si="6"/>
        <v>359999</v>
      </c>
      <c r="N31" s="21">
        <f t="shared" si="7"/>
        <v>984245</v>
      </c>
      <c r="O31" s="8"/>
      <c r="P31" s="11">
        <v>25944</v>
      </c>
      <c r="Q31" s="12">
        <f t="shared" si="8"/>
        <v>348508</v>
      </c>
      <c r="R31" s="13">
        <f t="shared" si="9"/>
        <v>976073</v>
      </c>
      <c r="S31" s="14"/>
      <c r="T31" s="15">
        <f t="shared" si="10"/>
        <v>-11491</v>
      </c>
      <c r="U31" s="16">
        <f t="shared" si="0"/>
        <v>-3.191953310981419</v>
      </c>
      <c r="V31" s="15">
        <f t="shared" si="11"/>
        <v>-8172</v>
      </c>
      <c r="W31" s="16">
        <f t="shared" si="1"/>
        <v>-0.830281078390035</v>
      </c>
    </row>
    <row r="32" spans="2:23" ht="19.5" customHeight="1">
      <c r="B32" s="17">
        <v>41386</v>
      </c>
      <c r="C32" s="18"/>
      <c r="D32" s="19">
        <v>11881</v>
      </c>
      <c r="E32" s="20">
        <f t="shared" si="2"/>
        <v>265201</v>
      </c>
      <c r="F32" s="21">
        <f t="shared" si="3"/>
        <v>912194</v>
      </c>
      <c r="G32" s="22"/>
      <c r="H32" s="19">
        <v>28283</v>
      </c>
      <c r="I32" s="20">
        <f t="shared" si="4"/>
        <v>457118</v>
      </c>
      <c r="J32" s="21">
        <f t="shared" si="5"/>
        <v>1182429</v>
      </c>
      <c r="K32" s="22"/>
      <c r="L32" s="19">
        <v>25772</v>
      </c>
      <c r="M32" s="20">
        <f t="shared" si="6"/>
        <v>385771</v>
      </c>
      <c r="N32" s="21">
        <f t="shared" si="7"/>
        <v>1010017</v>
      </c>
      <c r="O32" s="8"/>
      <c r="P32" s="11">
        <v>18705</v>
      </c>
      <c r="Q32" s="12">
        <f t="shared" si="8"/>
        <v>367213</v>
      </c>
      <c r="R32" s="13">
        <f t="shared" si="9"/>
        <v>994778</v>
      </c>
      <c r="S32" s="14"/>
      <c r="T32" s="15">
        <f t="shared" si="10"/>
        <v>-18558</v>
      </c>
      <c r="U32" s="16">
        <f t="shared" si="0"/>
        <v>-4.8106259931410085</v>
      </c>
      <c r="V32" s="15">
        <f t="shared" si="11"/>
        <v>-15239</v>
      </c>
      <c r="W32" s="16">
        <f t="shared" si="1"/>
        <v>-1.5087864857720217</v>
      </c>
    </row>
    <row r="33" spans="2:23" ht="19.5" customHeight="1">
      <c r="B33" s="17">
        <v>41387</v>
      </c>
      <c r="C33" s="18"/>
      <c r="D33" s="19">
        <v>19015</v>
      </c>
      <c r="E33" s="20">
        <f t="shared" si="2"/>
        <v>284216</v>
      </c>
      <c r="F33" s="21">
        <f t="shared" si="3"/>
        <v>931209</v>
      </c>
      <c r="G33" s="22"/>
      <c r="H33" s="19">
        <v>38491</v>
      </c>
      <c r="I33" s="20">
        <f t="shared" si="4"/>
        <v>495609</v>
      </c>
      <c r="J33" s="21">
        <f t="shared" si="5"/>
        <v>1220920</v>
      </c>
      <c r="K33" s="22"/>
      <c r="L33" s="19">
        <v>18224</v>
      </c>
      <c r="M33" s="20">
        <f t="shared" si="6"/>
        <v>403995</v>
      </c>
      <c r="N33" s="21">
        <f t="shared" si="7"/>
        <v>1028241</v>
      </c>
      <c r="O33" s="8"/>
      <c r="P33" s="11">
        <v>20642</v>
      </c>
      <c r="Q33" s="12">
        <f t="shared" si="8"/>
        <v>387855</v>
      </c>
      <c r="R33" s="13">
        <f t="shared" si="9"/>
        <v>1015420</v>
      </c>
      <c r="S33" s="14"/>
      <c r="T33" s="15">
        <f t="shared" si="10"/>
        <v>-16140</v>
      </c>
      <c r="U33" s="16">
        <f t="shared" si="0"/>
        <v>-3.9950989492444218</v>
      </c>
      <c r="V33" s="15">
        <f t="shared" si="11"/>
        <v>-12821</v>
      </c>
      <c r="W33" s="16">
        <f t="shared" si="1"/>
        <v>-1.2468866734549584</v>
      </c>
    </row>
    <row r="34" spans="2:23" ht="19.5" customHeight="1">
      <c r="B34" s="17">
        <v>41388</v>
      </c>
      <c r="C34" s="18"/>
      <c r="D34" s="19">
        <v>29699</v>
      </c>
      <c r="E34" s="20">
        <f t="shared" si="2"/>
        <v>313915</v>
      </c>
      <c r="F34" s="21">
        <f t="shared" si="3"/>
        <v>960908</v>
      </c>
      <c r="G34" s="22"/>
      <c r="H34" s="19">
        <v>35810</v>
      </c>
      <c r="I34" s="20">
        <f t="shared" si="4"/>
        <v>531419</v>
      </c>
      <c r="J34" s="21">
        <f t="shared" si="5"/>
        <v>1256730</v>
      </c>
      <c r="K34" s="22"/>
      <c r="L34" s="19">
        <v>16988</v>
      </c>
      <c r="M34" s="20">
        <f t="shared" si="6"/>
        <v>420983</v>
      </c>
      <c r="N34" s="21">
        <f t="shared" si="7"/>
        <v>1045229</v>
      </c>
      <c r="O34" s="8"/>
      <c r="P34" s="11">
        <v>20662</v>
      </c>
      <c r="Q34" s="12">
        <f t="shared" si="8"/>
        <v>408517</v>
      </c>
      <c r="R34" s="13">
        <f t="shared" si="9"/>
        <v>1036082</v>
      </c>
      <c r="S34" s="14"/>
      <c r="T34" s="15">
        <f t="shared" si="10"/>
        <v>-12466</v>
      </c>
      <c r="U34" s="16">
        <f t="shared" si="0"/>
        <v>-2.9611647026126944</v>
      </c>
      <c r="V34" s="15">
        <f t="shared" si="11"/>
        <v>-9147</v>
      </c>
      <c r="W34" s="16">
        <f t="shared" si="1"/>
        <v>-0.8751192322448</v>
      </c>
    </row>
    <row r="35" spans="2:23" ht="19.5" customHeight="1">
      <c r="B35" s="17">
        <v>41389</v>
      </c>
      <c r="C35" s="18"/>
      <c r="D35" s="19">
        <v>28326</v>
      </c>
      <c r="E35" s="20">
        <f t="shared" si="2"/>
        <v>342241</v>
      </c>
      <c r="F35" s="21">
        <f t="shared" si="3"/>
        <v>989234</v>
      </c>
      <c r="G35" s="22"/>
      <c r="H35" s="19">
        <v>24257</v>
      </c>
      <c r="I35" s="20">
        <f t="shared" si="4"/>
        <v>555676</v>
      </c>
      <c r="J35" s="21">
        <f t="shared" si="5"/>
        <v>1280987</v>
      </c>
      <c r="K35" s="22"/>
      <c r="L35" s="19">
        <v>22468</v>
      </c>
      <c r="M35" s="20">
        <f t="shared" si="6"/>
        <v>443451</v>
      </c>
      <c r="N35" s="21">
        <f t="shared" si="7"/>
        <v>1067697</v>
      </c>
      <c r="O35" s="8"/>
      <c r="P35" s="11">
        <v>21674</v>
      </c>
      <c r="Q35" s="12">
        <f t="shared" si="8"/>
        <v>430191</v>
      </c>
      <c r="R35" s="13">
        <f t="shared" si="9"/>
        <v>1057756</v>
      </c>
      <c r="S35" s="14"/>
      <c r="T35" s="15">
        <f t="shared" si="10"/>
        <v>-13260</v>
      </c>
      <c r="U35" s="16">
        <f t="shared" si="0"/>
        <v>-2.990183808357631</v>
      </c>
      <c r="V35" s="15">
        <f t="shared" si="11"/>
        <v>-9941</v>
      </c>
      <c r="W35" s="16">
        <f t="shared" si="1"/>
        <v>-0.9310693951561163</v>
      </c>
    </row>
    <row r="36" spans="2:23" ht="19.5" customHeight="1">
      <c r="B36" s="17">
        <v>41390</v>
      </c>
      <c r="C36" s="18"/>
      <c r="D36" s="19">
        <v>8766</v>
      </c>
      <c r="E36" s="20">
        <f t="shared" si="2"/>
        <v>351007</v>
      </c>
      <c r="F36" s="21">
        <f t="shared" si="3"/>
        <v>998000</v>
      </c>
      <c r="G36" s="22"/>
      <c r="H36" s="19">
        <v>27949</v>
      </c>
      <c r="I36" s="20">
        <f t="shared" si="4"/>
        <v>583625</v>
      </c>
      <c r="J36" s="21">
        <f t="shared" si="5"/>
        <v>1308936</v>
      </c>
      <c r="K36" s="22"/>
      <c r="L36" s="19">
        <v>20096</v>
      </c>
      <c r="M36" s="20">
        <f t="shared" si="6"/>
        <v>463547</v>
      </c>
      <c r="N36" s="21">
        <f t="shared" si="7"/>
        <v>1087793</v>
      </c>
      <c r="O36" s="8"/>
      <c r="P36" s="11">
        <v>37341</v>
      </c>
      <c r="Q36" s="12">
        <f t="shared" si="8"/>
        <v>467532</v>
      </c>
      <c r="R36" s="13">
        <f t="shared" si="9"/>
        <v>1095097</v>
      </c>
      <c r="S36" s="14"/>
      <c r="T36" s="15">
        <f t="shared" si="10"/>
        <v>3985</v>
      </c>
      <c r="U36" s="16">
        <f t="shared" si="0"/>
        <v>0.8596755021605144</v>
      </c>
      <c r="V36" s="15">
        <f t="shared" si="11"/>
        <v>7304</v>
      </c>
      <c r="W36" s="16">
        <f t="shared" si="1"/>
        <v>0.6714512779545373</v>
      </c>
    </row>
    <row r="37" spans="2:23" ht="19.5" customHeight="1">
      <c r="B37" s="17">
        <v>41391</v>
      </c>
      <c r="C37" s="18"/>
      <c r="D37" s="19">
        <v>21603</v>
      </c>
      <c r="E37" s="20">
        <f t="shared" si="2"/>
        <v>372610</v>
      </c>
      <c r="F37" s="21">
        <f t="shared" si="3"/>
        <v>1019603</v>
      </c>
      <c r="G37" s="22"/>
      <c r="H37" s="19">
        <v>31806</v>
      </c>
      <c r="I37" s="20">
        <f t="shared" si="4"/>
        <v>615431</v>
      </c>
      <c r="J37" s="21">
        <f t="shared" si="5"/>
        <v>1340742</v>
      </c>
      <c r="K37" s="22"/>
      <c r="L37" s="19">
        <v>33898</v>
      </c>
      <c r="M37" s="20">
        <f t="shared" si="6"/>
        <v>497445</v>
      </c>
      <c r="N37" s="21">
        <f t="shared" si="7"/>
        <v>1121691</v>
      </c>
      <c r="O37" s="8"/>
      <c r="P37" s="11">
        <v>56500</v>
      </c>
      <c r="Q37" s="12">
        <f t="shared" si="8"/>
        <v>524032</v>
      </c>
      <c r="R37" s="13">
        <f t="shared" si="9"/>
        <v>1151597</v>
      </c>
      <c r="S37" s="14"/>
      <c r="T37" s="15">
        <f t="shared" si="10"/>
        <v>26587</v>
      </c>
      <c r="U37" s="16">
        <f t="shared" si="0"/>
        <v>5.344711475640524</v>
      </c>
      <c r="V37" s="15">
        <f t="shared" si="11"/>
        <v>29906</v>
      </c>
      <c r="W37" s="16">
        <f t="shared" si="1"/>
        <v>2.666153156261395</v>
      </c>
    </row>
    <row r="38" spans="2:23" ht="19.5" customHeight="1">
      <c r="B38" s="17">
        <v>41392</v>
      </c>
      <c r="C38" s="18"/>
      <c r="D38" s="19">
        <v>28494</v>
      </c>
      <c r="E38" s="20">
        <f t="shared" si="2"/>
        <v>401104</v>
      </c>
      <c r="F38" s="21">
        <f t="shared" si="3"/>
        <v>1048097</v>
      </c>
      <c r="G38" s="22"/>
      <c r="H38" s="19">
        <v>31934</v>
      </c>
      <c r="I38" s="20">
        <f t="shared" si="4"/>
        <v>647365</v>
      </c>
      <c r="J38" s="21">
        <f t="shared" si="5"/>
        <v>1372676</v>
      </c>
      <c r="K38" s="22"/>
      <c r="L38" s="19">
        <v>53912</v>
      </c>
      <c r="M38" s="20">
        <f t="shared" si="6"/>
        <v>551357</v>
      </c>
      <c r="N38" s="21">
        <f t="shared" si="7"/>
        <v>1175603</v>
      </c>
      <c r="O38" s="8"/>
      <c r="P38" s="11">
        <v>56487</v>
      </c>
      <c r="Q38" s="12">
        <f t="shared" si="8"/>
        <v>580519</v>
      </c>
      <c r="R38" s="13">
        <f t="shared" si="9"/>
        <v>1208084</v>
      </c>
      <c r="S38" s="14"/>
      <c r="T38" s="15">
        <f t="shared" si="10"/>
        <v>29162</v>
      </c>
      <c r="U38" s="16">
        <f t="shared" si="0"/>
        <v>5.289132086833033</v>
      </c>
      <c r="V38" s="15">
        <f t="shared" si="11"/>
        <v>32481</v>
      </c>
      <c r="W38" s="16">
        <f t="shared" si="1"/>
        <v>2.762922517210317</v>
      </c>
    </row>
    <row r="39" spans="2:23" ht="19.5" customHeight="1">
      <c r="B39" s="17">
        <v>41393</v>
      </c>
      <c r="C39" s="18"/>
      <c r="D39" s="19">
        <v>27534</v>
      </c>
      <c r="E39" s="20">
        <f t="shared" si="2"/>
        <v>428638</v>
      </c>
      <c r="F39" s="21">
        <f t="shared" si="3"/>
        <v>1075631</v>
      </c>
      <c r="G39" s="28"/>
      <c r="H39" s="19">
        <v>49765</v>
      </c>
      <c r="I39" s="20">
        <f t="shared" si="4"/>
        <v>697130</v>
      </c>
      <c r="J39" s="21">
        <f t="shared" si="5"/>
        <v>1422441</v>
      </c>
      <c r="K39" s="22"/>
      <c r="L39" s="19">
        <v>51670</v>
      </c>
      <c r="M39" s="20">
        <f t="shared" si="6"/>
        <v>603027</v>
      </c>
      <c r="N39" s="21">
        <f t="shared" si="7"/>
        <v>1227273</v>
      </c>
      <c r="O39" s="8"/>
      <c r="P39" s="11">
        <v>39132</v>
      </c>
      <c r="Q39" s="12">
        <f t="shared" si="8"/>
        <v>619651</v>
      </c>
      <c r="R39" s="13">
        <f t="shared" si="9"/>
        <v>1247216</v>
      </c>
      <c r="S39" s="14"/>
      <c r="T39" s="15">
        <f t="shared" si="10"/>
        <v>16624</v>
      </c>
      <c r="U39" s="16">
        <f t="shared" si="0"/>
        <v>2.756758818427699</v>
      </c>
      <c r="V39" s="15">
        <f t="shared" si="11"/>
        <v>19943</v>
      </c>
      <c r="W39" s="16">
        <f t="shared" si="1"/>
        <v>1.6249848240774463</v>
      </c>
    </row>
    <row r="40" spans="2:23" ht="19.5" customHeight="1">
      <c r="B40" s="17">
        <v>41394</v>
      </c>
      <c r="C40" s="18"/>
      <c r="D40" s="19">
        <v>41095</v>
      </c>
      <c r="E40" s="20">
        <f t="shared" si="2"/>
        <v>469733</v>
      </c>
      <c r="F40" s="21">
        <f t="shared" si="3"/>
        <v>1116726</v>
      </c>
      <c r="G40" s="28"/>
      <c r="H40" s="19">
        <v>58226</v>
      </c>
      <c r="I40" s="20">
        <f t="shared" si="4"/>
        <v>755356</v>
      </c>
      <c r="J40" s="21">
        <f t="shared" si="5"/>
        <v>1480667</v>
      </c>
      <c r="K40" s="22"/>
      <c r="L40" s="19">
        <v>34197</v>
      </c>
      <c r="M40" s="20">
        <f t="shared" si="6"/>
        <v>637224</v>
      </c>
      <c r="N40" s="21">
        <f t="shared" si="7"/>
        <v>1261470</v>
      </c>
      <c r="O40" s="8"/>
      <c r="P40" s="11">
        <v>43051</v>
      </c>
      <c r="Q40" s="12">
        <f t="shared" si="8"/>
        <v>662702</v>
      </c>
      <c r="R40" s="13">
        <f t="shared" si="9"/>
        <v>1290267</v>
      </c>
      <c r="S40" s="14"/>
      <c r="T40" s="15">
        <f t="shared" si="10"/>
        <v>25478</v>
      </c>
      <c r="U40" s="16">
        <f t="shared" si="0"/>
        <v>3.9982800396720775</v>
      </c>
      <c r="V40" s="15">
        <f t="shared" si="11"/>
        <v>28797</v>
      </c>
      <c r="W40" s="16">
        <f t="shared" si="1"/>
        <v>2.282812908749316</v>
      </c>
    </row>
    <row r="41" spans="2:23" ht="19.5" customHeight="1">
      <c r="B41" s="43" t="s">
        <v>9</v>
      </c>
      <c r="C41" s="18"/>
      <c r="D41" s="35" t="s">
        <v>15</v>
      </c>
      <c r="E41" s="36"/>
      <c r="F41" s="31">
        <f>SUM(D11:D40)+D7</f>
        <v>1116726</v>
      </c>
      <c r="G41" s="22"/>
      <c r="H41" s="35" t="s">
        <v>16</v>
      </c>
      <c r="I41" s="36"/>
      <c r="J41" s="31">
        <f>SUM(H11:H40)+H7</f>
        <v>1480667</v>
      </c>
      <c r="K41" s="22"/>
      <c r="L41" s="35" t="s">
        <v>17</v>
      </c>
      <c r="M41" s="36"/>
      <c r="N41" s="31">
        <f>SUM(L11:L40)+L7</f>
        <v>1261470</v>
      </c>
      <c r="O41" s="8"/>
      <c r="P41" s="37" t="s">
        <v>18</v>
      </c>
      <c r="Q41" s="38"/>
      <c r="R41" s="31">
        <f>SUM(P11:P40)+P7</f>
        <v>1290267</v>
      </c>
      <c r="S41" s="23"/>
      <c r="T41" s="29"/>
      <c r="U41" s="29"/>
      <c r="V41" s="29"/>
      <c r="W41" s="29"/>
    </row>
    <row r="42" spans="2:23" ht="19.5" customHeight="1">
      <c r="B42" s="44"/>
      <c r="C42" s="23"/>
      <c r="D42" s="33">
        <f>SUM(D11:D40)</f>
        <v>469733</v>
      </c>
      <c r="E42" s="34"/>
      <c r="F42" s="32"/>
      <c r="G42" s="14"/>
      <c r="H42" s="33">
        <f>SUM(H11:H40)</f>
        <v>755356</v>
      </c>
      <c r="I42" s="34"/>
      <c r="J42" s="32"/>
      <c r="K42" s="14"/>
      <c r="L42" s="33">
        <f>SUM(L11:L40)</f>
        <v>637224</v>
      </c>
      <c r="M42" s="34"/>
      <c r="N42" s="32"/>
      <c r="O42" s="1"/>
      <c r="P42" s="33">
        <f>SUM(P11:P40)</f>
        <v>662702</v>
      </c>
      <c r="Q42" s="34"/>
      <c r="R42" s="32"/>
      <c r="S42" s="23"/>
      <c r="T42" s="30"/>
      <c r="U42" s="30"/>
      <c r="V42" s="30"/>
      <c r="W42" s="30"/>
    </row>
  </sheetData>
  <sheetProtection/>
  <mergeCells count="44">
    <mergeCell ref="V9:W9"/>
    <mergeCell ref="R9:R10"/>
    <mergeCell ref="B2:W2"/>
    <mergeCell ref="B3:W3"/>
    <mergeCell ref="T5:W7"/>
    <mergeCell ref="P9:P10"/>
    <mergeCell ref="B9:B10"/>
    <mergeCell ref="Q9:Q10"/>
    <mergeCell ref="D5:F5"/>
    <mergeCell ref="D6:F6"/>
    <mergeCell ref="T9:U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N9:N10"/>
    <mergeCell ref="F9:F10"/>
    <mergeCell ref="H5:J5"/>
    <mergeCell ref="P7:R7"/>
    <mergeCell ref="I9:I10"/>
    <mergeCell ref="J9:J10"/>
    <mergeCell ref="H9:H10"/>
    <mergeCell ref="E9:E10"/>
    <mergeCell ref="L42:M42"/>
    <mergeCell ref="H41:I41"/>
    <mergeCell ref="L9:L10"/>
    <mergeCell ref="M9:M10"/>
    <mergeCell ref="B41:B42"/>
    <mergeCell ref="D41:E41"/>
    <mergeCell ref="D42:E42"/>
    <mergeCell ref="F41:F42"/>
    <mergeCell ref="T41:W42"/>
    <mergeCell ref="R41:R42"/>
    <mergeCell ref="P42:Q42"/>
    <mergeCell ref="J41:J42"/>
    <mergeCell ref="H42:I42"/>
    <mergeCell ref="L41:M41"/>
    <mergeCell ref="N41:N42"/>
    <mergeCell ref="P41:Q41"/>
  </mergeCells>
  <conditionalFormatting sqref="T11:W40">
    <cfRule type="cellIs" priority="1" dxfId="3" operator="lessThan" stopIfTrue="1">
      <formula>0</formula>
    </cfRule>
    <cfRule type="cellIs" priority="3" dxfId="4" operator="lessThan" stopIfTrue="1">
      <formula>0</formula>
    </cfRule>
  </conditionalFormatting>
  <conditionalFormatting sqref="P11:P16">
    <cfRule type="expression" priority="2" dxfId="5" stopIfTrue="1">
      <formula>$K$9&gt;0</formula>
    </cfRule>
  </conditionalFormatting>
  <printOptions horizontalCentered="1"/>
  <pageMargins left="0.11811023622047245" right="0.11811023622047245" top="0.1968503937007874" bottom="0.07874015748031496" header="0.5118110236220472" footer="0.5118110236220472"/>
  <pageSetup horizontalDpi="300" verticalDpi="300" orientation="landscape" paperSize="9" scale="64" r:id="rId2"/>
  <ignoredErrors>
    <ignoredError sqref="T12 V12" formula="1"/>
    <ignoredError sqref="Q41" formulaRange="1"/>
    <ignoredError sqref="T28:W36 T37:W37 V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2013-04-26T06:37:33Z</cp:lastPrinted>
  <dcterms:created xsi:type="dcterms:W3CDTF">2003-10-20T07:27:17Z</dcterms:created>
  <dcterms:modified xsi:type="dcterms:W3CDTF">2013-05-02T04:52:59Z</dcterms:modified>
  <cp:category/>
  <cp:version/>
  <cp:contentType/>
  <cp:contentStatus/>
</cp:coreProperties>
</file>