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10-2013 Yılları Mart Ay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<sst xmlns="http://schemas.openxmlformats.org/spreadsheetml/2006/main" count="35" uniqueCount="19">
  <si>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TARİH</t>
  </si>
  <si>
    <t>AYLIK</t>
  </si>
  <si>
    <t>YILLIK</t>
  </si>
  <si>
    <t>GEÇEN AYLAR DEVİR</t>
  </si>
  <si>
    <t>GÜNLÜK</t>
  </si>
  <si>
    <t xml:space="preserve">2010 YILI </t>
  </si>
  <si>
    <t>Sayısal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</si>
  <si>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</si>
  <si>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</si>
  <si>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</si>
  <si>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</si>
  <si>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</si>
  <si>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 xml:space="preserve">2013 YILI </t>
  </si>
  <si>
    <t>2013 / 2012 YILI KARŞILAŞTIRMASI</t>
  </si>
  <si>
    <t>Oransal (%)</t>
  </si>
  <si>
    <t>2010 YILI MART</t>
  </si>
  <si>
    <t>2011 YILI MART</t>
  </si>
  <si>
    <t>2012 YILI MART</t>
  </si>
  <si>
    <t>2013 YILI MART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</si>
</sst>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3" fillId="33" borderId="0" xfId="0" applyNumberFormat="1" applyFont="1" applyFill="1" applyBorder="1" applyAlignment="1">
      <alignment horizontal="center" vertical="center"/>
    </xf>
    <xf numFmtId="185" fontId="13" fillId="0" borderId="2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47625</xdr:rowOff>
    </xdr:from>
    <xdr:to>
      <xdr:col>1</xdr:col>
      <xdr:colOff>914400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695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showGridLines="0" tabSelected="1" view="pageBreakPreview" zoomScale="75" zoomScaleSheetLayoutView="75" workbookViewId="0" topLeftCell="A2">
      <selection activeCell="P43" sqref="P43:Q43"/>
    </sheetView>
  </sheetViews>
  <sheetFormatPr defaultColWidth="9.00390625" defaultRowHeight="15" customHeight="1"/>
  <cols>
    <col min="1" max="1" width="0.875" style="2" customWidth="1"/>
    <col min="2" max="2" width="14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4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4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4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1.75390625" style="2" customWidth="1"/>
    <col min="21" max="21" width="10.75390625" style="2" customWidth="1"/>
    <col min="22" max="22" width="14.75390625" style="2" customWidth="1"/>
    <col min="23" max="23" width="10.75390625" style="3" customWidth="1"/>
    <col min="24" max="24" width="0.2421875" style="3" customWidth="1"/>
    <col min="25" max="26" width="9.125" style="3" customWidth="1"/>
    <col min="27" max="16384" width="9.125" style="2" customWidth="1"/>
  </cols>
  <sheetData>
    <row r="1" ht="4.5" customHeight="1"/>
    <row r="2" spans="2:23" ht="31.5" customHeight="1">
      <c r="B2" s="61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2:23" ht="36" customHeight="1">
      <c r="B3" s="62" t="s">
        <v>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ht="4.5" customHeight="1"/>
    <row r="5" spans="4:23" ht="28.5" customHeight="1">
      <c r="D5" s="47" t="s">
        <v>5</v>
      </c>
      <c r="E5" s="48"/>
      <c r="F5" s="49"/>
      <c r="G5" s="10"/>
      <c r="H5" s="47" t="s">
        <v>10</v>
      </c>
      <c r="I5" s="48"/>
      <c r="J5" s="49"/>
      <c r="K5" s="10"/>
      <c r="L5" s="47" t="s">
        <v>11</v>
      </c>
      <c r="M5" s="48"/>
      <c r="N5" s="49"/>
      <c r="O5" s="10"/>
      <c r="P5" s="47" t="s">
        <v>12</v>
      </c>
      <c r="Q5" s="48"/>
      <c r="R5" s="49"/>
      <c r="T5" s="63" t="s">
        <v>13</v>
      </c>
      <c r="U5" s="63"/>
      <c r="V5" s="63"/>
      <c r="W5" s="64"/>
    </row>
    <row r="6" spans="4:23" ht="21.75" customHeight="1">
      <c r="D6" s="56" t="s">
        <v>3</v>
      </c>
      <c r="E6" s="57"/>
      <c r="F6" s="58"/>
      <c r="G6" s="1"/>
      <c r="H6" s="56" t="s">
        <v>3</v>
      </c>
      <c r="I6" s="57"/>
      <c r="J6" s="58"/>
      <c r="K6" s="1"/>
      <c r="L6" s="56" t="s">
        <v>3</v>
      </c>
      <c r="M6" s="57"/>
      <c r="N6" s="58"/>
      <c r="O6" s="1"/>
      <c r="P6" s="56" t="s">
        <v>3</v>
      </c>
      <c r="Q6" s="57"/>
      <c r="R6" s="58"/>
      <c r="T6" s="65"/>
      <c r="U6" s="65"/>
      <c r="V6" s="65"/>
      <c r="W6" s="66"/>
    </row>
    <row r="7" spans="4:23" ht="21.75" customHeight="1">
      <c r="D7" s="55">
        <v>311995</v>
      </c>
      <c r="E7" s="51"/>
      <c r="F7" s="52"/>
      <c r="G7" s="9"/>
      <c r="H7" s="50">
        <v>327413</v>
      </c>
      <c r="I7" s="51"/>
      <c r="J7" s="52"/>
      <c r="K7" s="9"/>
      <c r="L7" s="50">
        <v>301791</v>
      </c>
      <c r="M7" s="51"/>
      <c r="N7" s="52"/>
      <c r="O7" s="9"/>
      <c r="P7" s="50">
        <v>274235</v>
      </c>
      <c r="Q7" s="51"/>
      <c r="R7" s="52"/>
      <c r="S7" s="6"/>
      <c r="T7" s="67"/>
      <c r="U7" s="67"/>
      <c r="V7" s="67"/>
      <c r="W7" s="68"/>
    </row>
    <row r="8" spans="12:22" ht="4.5" customHeight="1">
      <c r="L8" s="3"/>
      <c r="Q8" s="3"/>
      <c r="T8" s="3"/>
      <c r="U8" s="3"/>
      <c r="V8" s="3"/>
    </row>
    <row r="9" spans="2:26" s="4" customFormat="1" ht="26.25" customHeight="1">
      <c r="B9" s="70" t="s">
        <v>0</v>
      </c>
      <c r="C9" s="24"/>
      <c r="D9" s="41" t="s">
        <v>4</v>
      </c>
      <c r="E9" s="39" t="s">
        <v>1</v>
      </c>
      <c r="F9" s="45" t="s">
        <v>2</v>
      </c>
      <c r="G9" s="25"/>
      <c r="H9" s="41" t="s">
        <v>4</v>
      </c>
      <c r="I9" s="39" t="s">
        <v>1</v>
      </c>
      <c r="J9" s="45" t="s">
        <v>2</v>
      </c>
      <c r="K9" s="25"/>
      <c r="L9" s="41" t="s">
        <v>4</v>
      </c>
      <c r="M9" s="39" t="s">
        <v>1</v>
      </c>
      <c r="N9" s="45" t="s">
        <v>2</v>
      </c>
      <c r="O9" s="25"/>
      <c r="P9" s="69" t="s">
        <v>4</v>
      </c>
      <c r="Q9" s="72" t="s">
        <v>1</v>
      </c>
      <c r="R9" s="59" t="s">
        <v>2</v>
      </c>
      <c r="S9" s="5"/>
      <c r="T9" s="53" t="s">
        <v>1</v>
      </c>
      <c r="U9" s="54"/>
      <c r="V9" s="53" t="s">
        <v>2</v>
      </c>
      <c r="W9" s="54"/>
      <c r="X9" s="5"/>
      <c r="Y9" s="5"/>
      <c r="Z9" s="5"/>
    </row>
    <row r="10" spans="2:26" s="4" customFormat="1" ht="30" customHeight="1">
      <c r="B10" s="71"/>
      <c r="C10" s="24"/>
      <c r="D10" s="42"/>
      <c r="E10" s="40"/>
      <c r="F10" s="46"/>
      <c r="G10" s="25"/>
      <c r="H10" s="42"/>
      <c r="I10" s="40"/>
      <c r="J10" s="46"/>
      <c r="K10" s="25"/>
      <c r="L10" s="42"/>
      <c r="M10" s="40"/>
      <c r="N10" s="46"/>
      <c r="O10" s="25"/>
      <c r="P10" s="69"/>
      <c r="Q10" s="72"/>
      <c r="R10" s="60"/>
      <c r="S10" s="5"/>
      <c r="T10" s="26" t="s">
        <v>6</v>
      </c>
      <c r="U10" s="27" t="s">
        <v>14</v>
      </c>
      <c r="V10" s="26" t="s">
        <v>6</v>
      </c>
      <c r="W10" s="27" t="s">
        <v>14</v>
      </c>
      <c r="X10" s="5"/>
      <c r="Y10" s="5"/>
      <c r="Z10" s="5"/>
    </row>
    <row r="11" spans="1:23" ht="19.5" customHeight="1">
      <c r="A11" s="2">
        <v>16</v>
      </c>
      <c r="B11" s="17">
        <v>41334</v>
      </c>
      <c r="C11" s="18"/>
      <c r="D11" s="19">
        <v>7893</v>
      </c>
      <c r="E11" s="20">
        <f>D11</f>
        <v>7893</v>
      </c>
      <c r="F11" s="21">
        <f>E11+D7</f>
        <v>319888</v>
      </c>
      <c r="G11" s="22"/>
      <c r="H11" s="19">
        <v>10458</v>
      </c>
      <c r="I11" s="20">
        <f>H11</f>
        <v>10458</v>
      </c>
      <c r="J11" s="21">
        <f>I11+H7</f>
        <v>337871</v>
      </c>
      <c r="K11" s="22"/>
      <c r="L11" s="19">
        <v>4340</v>
      </c>
      <c r="M11" s="20">
        <f>L11</f>
        <v>4340</v>
      </c>
      <c r="N11" s="21">
        <f>M11+L7</f>
        <v>306131</v>
      </c>
      <c r="O11" s="8"/>
      <c r="P11" s="11">
        <v>9868</v>
      </c>
      <c r="Q11" s="12">
        <f>P11</f>
        <v>9868</v>
      </c>
      <c r="R11" s="13">
        <f>Q11+P7</f>
        <v>284103</v>
      </c>
      <c r="S11" s="14"/>
      <c r="T11" s="15">
        <f>IF(P11&lt;1,"",Q11-M11)</f>
        <v>5528</v>
      </c>
      <c r="U11" s="16">
        <f aca="true" t="shared" si="0" ref="U11:U41">IF(P11="","",((T11/M11)*100))</f>
        <v>127.37327188940093</v>
      </c>
      <c r="V11" s="15">
        <f>IF(P11&lt;1,"",R11-N11)</f>
        <v>-22028</v>
      </c>
      <c r="W11" s="16">
        <f aca="true" t="shared" si="1" ref="W11:W41">IF(P11="","",((V11/N11)*100))</f>
        <v>-7.195612335895417</v>
      </c>
    </row>
    <row r="12" spans="2:23" ht="19.5" customHeight="1">
      <c r="B12" s="17">
        <v>41335</v>
      </c>
      <c r="C12" s="18"/>
      <c r="D12" s="19">
        <v>6773</v>
      </c>
      <c r="E12" s="20">
        <f>E11+D12</f>
        <v>14666</v>
      </c>
      <c r="F12" s="21">
        <f>F11+D12</f>
        <v>326661</v>
      </c>
      <c r="G12" s="22"/>
      <c r="H12" s="19">
        <v>8675</v>
      </c>
      <c r="I12" s="20">
        <f>I11+H12</f>
        <v>19133</v>
      </c>
      <c r="J12" s="21">
        <f>J11+H12</f>
        <v>346546</v>
      </c>
      <c r="K12" s="22"/>
      <c r="L12" s="19">
        <v>6981</v>
      </c>
      <c r="M12" s="20">
        <f>M11+L12</f>
        <v>11321</v>
      </c>
      <c r="N12" s="21">
        <f>N11+L12</f>
        <v>313112</v>
      </c>
      <c r="O12" s="8"/>
      <c r="P12" s="11">
        <v>10242</v>
      </c>
      <c r="Q12" s="12">
        <f>IF(P12="","",(Q11+P12))</f>
        <v>20110</v>
      </c>
      <c r="R12" s="13">
        <f>IF(P12="","",(R11+P12))</f>
        <v>294345</v>
      </c>
      <c r="S12" s="14"/>
      <c r="T12" s="15">
        <f>IF(P12="","",Q12-M12)</f>
        <v>8789</v>
      </c>
      <c r="U12" s="16">
        <f t="shared" si="0"/>
        <v>77.63448458616729</v>
      </c>
      <c r="V12" s="15">
        <f>IF(P12="","",R12-N12)</f>
        <v>-18767</v>
      </c>
      <c r="W12" s="16">
        <f t="shared" si="1"/>
        <v>-5.993701934132196</v>
      </c>
    </row>
    <row r="13" spans="2:23" ht="19.5" customHeight="1">
      <c r="B13" s="17">
        <v>41336</v>
      </c>
      <c r="C13" s="18"/>
      <c r="D13" s="19">
        <v>5189</v>
      </c>
      <c r="E13" s="20">
        <f aca="true" t="shared" si="2" ref="E13:E41">E12+D13</f>
        <v>19855</v>
      </c>
      <c r="F13" s="21">
        <f aca="true" t="shared" si="3" ref="F13:F41">F12+D13</f>
        <v>331850</v>
      </c>
      <c r="G13" s="22"/>
      <c r="H13" s="19">
        <v>5590</v>
      </c>
      <c r="I13" s="20">
        <f aca="true" t="shared" si="4" ref="I13:I41">I12+H13</f>
        <v>24723</v>
      </c>
      <c r="J13" s="21">
        <f aca="true" t="shared" si="5" ref="J13:J41">J12+H13</f>
        <v>352136</v>
      </c>
      <c r="K13" s="22"/>
      <c r="L13" s="19">
        <v>10785</v>
      </c>
      <c r="M13" s="20">
        <f aca="true" t="shared" si="6" ref="M13:M41">M12+L13</f>
        <v>22106</v>
      </c>
      <c r="N13" s="21">
        <f aca="true" t="shared" si="7" ref="N13:N41">N12+L13</f>
        <v>323897</v>
      </c>
      <c r="O13" s="8"/>
      <c r="P13" s="11">
        <v>11002</v>
      </c>
      <c r="Q13" s="12">
        <f aca="true" t="shared" si="8" ref="Q13:Q41">IF(P13="","",(Q12+P13))</f>
        <v>31112</v>
      </c>
      <c r="R13" s="13">
        <f aca="true" t="shared" si="9" ref="R13:R41">IF(P13="","",(R12+P13))</f>
        <v>305347</v>
      </c>
      <c r="S13" s="14"/>
      <c r="T13" s="15">
        <f aca="true" t="shared" si="10" ref="T13:T41">IF(P13="","",Q13-M13)</f>
        <v>9006</v>
      </c>
      <c r="U13" s="16">
        <f t="shared" si="0"/>
        <v>40.740070569076266</v>
      </c>
      <c r="V13" s="15">
        <f aca="true" t="shared" si="11" ref="V13:V41">IF(P13="","",R13-N13)</f>
        <v>-18550</v>
      </c>
      <c r="W13" s="16">
        <f t="shared" si="1"/>
        <v>-5.727129303451406</v>
      </c>
    </row>
    <row r="14" spans="2:23" ht="19.5" customHeight="1">
      <c r="B14" s="17">
        <v>41337</v>
      </c>
      <c r="C14" s="18"/>
      <c r="D14" s="19">
        <v>6018</v>
      </c>
      <c r="E14" s="20">
        <f t="shared" si="2"/>
        <v>25873</v>
      </c>
      <c r="F14" s="21">
        <f t="shared" si="3"/>
        <v>337868</v>
      </c>
      <c r="G14" s="22"/>
      <c r="H14" s="19">
        <v>11279</v>
      </c>
      <c r="I14" s="20">
        <f t="shared" si="4"/>
        <v>36002</v>
      </c>
      <c r="J14" s="21">
        <f t="shared" si="5"/>
        <v>363415</v>
      </c>
      <c r="K14" s="22"/>
      <c r="L14" s="19">
        <v>11324</v>
      </c>
      <c r="M14" s="20">
        <f t="shared" si="6"/>
        <v>33430</v>
      </c>
      <c r="N14" s="21">
        <f t="shared" si="7"/>
        <v>335221</v>
      </c>
      <c r="O14" s="8"/>
      <c r="P14" s="11">
        <v>5737</v>
      </c>
      <c r="Q14" s="12">
        <f t="shared" si="8"/>
        <v>36849</v>
      </c>
      <c r="R14" s="13">
        <f t="shared" si="9"/>
        <v>311084</v>
      </c>
      <c r="S14" s="14"/>
      <c r="T14" s="15">
        <f t="shared" si="10"/>
        <v>3419</v>
      </c>
      <c r="U14" s="16">
        <f t="shared" si="0"/>
        <v>10.227340711935387</v>
      </c>
      <c r="V14" s="15">
        <f t="shared" si="11"/>
        <v>-24137</v>
      </c>
      <c r="W14" s="16">
        <f t="shared" si="1"/>
        <v>-7.200324562005364</v>
      </c>
    </row>
    <row r="15" spans="2:23" ht="19.5" customHeight="1">
      <c r="B15" s="17">
        <v>41338</v>
      </c>
      <c r="C15" s="18"/>
      <c r="D15" s="19">
        <v>7671</v>
      </c>
      <c r="E15" s="20">
        <f t="shared" si="2"/>
        <v>33544</v>
      </c>
      <c r="F15" s="21">
        <f t="shared" si="3"/>
        <v>345539</v>
      </c>
      <c r="G15" s="22"/>
      <c r="H15" s="19">
        <v>16487</v>
      </c>
      <c r="I15" s="20">
        <f t="shared" si="4"/>
        <v>52489</v>
      </c>
      <c r="J15" s="21">
        <f t="shared" si="5"/>
        <v>379902</v>
      </c>
      <c r="K15" s="22"/>
      <c r="L15" s="19">
        <v>6500</v>
      </c>
      <c r="M15" s="20">
        <f t="shared" si="6"/>
        <v>39930</v>
      </c>
      <c r="N15" s="21">
        <f t="shared" si="7"/>
        <v>341721</v>
      </c>
      <c r="O15" s="8"/>
      <c r="P15" s="11">
        <v>7484</v>
      </c>
      <c r="Q15" s="12">
        <f t="shared" si="8"/>
        <v>44333</v>
      </c>
      <c r="R15" s="13">
        <f t="shared" si="9"/>
        <v>318568</v>
      </c>
      <c r="S15" s="14"/>
      <c r="T15" s="15">
        <f t="shared" si="10"/>
        <v>4403</v>
      </c>
      <c r="U15" s="16">
        <f t="shared" si="0"/>
        <v>11.02679689456549</v>
      </c>
      <c r="V15" s="15">
        <f t="shared" si="11"/>
        <v>-23153</v>
      </c>
      <c r="W15" s="16">
        <f t="shared" si="1"/>
        <v>-6.775410349378587</v>
      </c>
    </row>
    <row r="16" spans="2:23" ht="19.5" customHeight="1">
      <c r="B16" s="17">
        <v>41339</v>
      </c>
      <c r="C16" s="18"/>
      <c r="D16" s="19">
        <v>10230</v>
      </c>
      <c r="E16" s="20">
        <f t="shared" si="2"/>
        <v>43774</v>
      </c>
      <c r="F16" s="21">
        <f t="shared" si="3"/>
        <v>355769</v>
      </c>
      <c r="G16" s="22"/>
      <c r="H16" s="19">
        <v>15907</v>
      </c>
      <c r="I16" s="20">
        <f t="shared" si="4"/>
        <v>68396</v>
      </c>
      <c r="J16" s="21">
        <f t="shared" si="5"/>
        <v>395809</v>
      </c>
      <c r="K16" s="22"/>
      <c r="L16" s="19">
        <v>7405</v>
      </c>
      <c r="M16" s="20">
        <f t="shared" si="6"/>
        <v>47335</v>
      </c>
      <c r="N16" s="21">
        <f t="shared" si="7"/>
        <v>349126</v>
      </c>
      <c r="O16" s="8"/>
      <c r="P16" s="11">
        <v>6975</v>
      </c>
      <c r="Q16" s="12">
        <f t="shared" si="8"/>
        <v>51308</v>
      </c>
      <c r="R16" s="13">
        <f t="shared" si="9"/>
        <v>325543</v>
      </c>
      <c r="S16" s="14"/>
      <c r="T16" s="15">
        <f t="shared" si="10"/>
        <v>3973</v>
      </c>
      <c r="U16" s="16">
        <f t="shared" si="0"/>
        <v>8.39336643075948</v>
      </c>
      <c r="V16" s="15">
        <f t="shared" si="11"/>
        <v>-23583</v>
      </c>
      <c r="W16" s="16">
        <f t="shared" si="1"/>
        <v>-6.754867870052646</v>
      </c>
    </row>
    <row r="17" spans="2:23" ht="19.5" customHeight="1">
      <c r="B17" s="17">
        <v>41340</v>
      </c>
      <c r="C17" s="18"/>
      <c r="D17" s="19">
        <v>10624</v>
      </c>
      <c r="E17" s="20">
        <f t="shared" si="2"/>
        <v>54398</v>
      </c>
      <c r="F17" s="21">
        <f t="shared" si="3"/>
        <v>366393</v>
      </c>
      <c r="G17" s="22"/>
      <c r="H17" s="19">
        <v>8455</v>
      </c>
      <c r="I17" s="20">
        <f t="shared" si="4"/>
        <v>76851</v>
      </c>
      <c r="J17" s="21">
        <f t="shared" si="5"/>
        <v>404264</v>
      </c>
      <c r="K17" s="22"/>
      <c r="L17" s="19">
        <v>7213</v>
      </c>
      <c r="M17" s="20">
        <f t="shared" si="6"/>
        <v>54548</v>
      </c>
      <c r="N17" s="21">
        <f t="shared" si="7"/>
        <v>356339</v>
      </c>
      <c r="O17" s="8"/>
      <c r="P17" s="11">
        <v>5289</v>
      </c>
      <c r="Q17" s="12">
        <f t="shared" si="8"/>
        <v>56597</v>
      </c>
      <c r="R17" s="13">
        <f t="shared" si="9"/>
        <v>330832</v>
      </c>
      <c r="S17" s="14"/>
      <c r="T17" s="15">
        <f t="shared" si="10"/>
        <v>2049</v>
      </c>
      <c r="U17" s="16">
        <f t="shared" si="0"/>
        <v>3.7563247048471067</v>
      </c>
      <c r="V17" s="15">
        <f t="shared" si="11"/>
        <v>-25507</v>
      </c>
      <c r="W17" s="16">
        <f t="shared" si="1"/>
        <v>-7.158071387078035</v>
      </c>
    </row>
    <row r="18" spans="2:23" ht="19.5" customHeight="1">
      <c r="B18" s="17">
        <v>41341</v>
      </c>
      <c r="C18" s="18"/>
      <c r="D18" s="19">
        <v>7918</v>
      </c>
      <c r="E18" s="20">
        <f t="shared" si="2"/>
        <v>62316</v>
      </c>
      <c r="F18" s="21">
        <f t="shared" si="3"/>
        <v>374311</v>
      </c>
      <c r="G18" s="22"/>
      <c r="H18" s="19">
        <v>10093</v>
      </c>
      <c r="I18" s="20">
        <f t="shared" si="4"/>
        <v>86944</v>
      </c>
      <c r="J18" s="21">
        <f t="shared" si="5"/>
        <v>414357</v>
      </c>
      <c r="K18" s="22"/>
      <c r="L18" s="19">
        <v>4861</v>
      </c>
      <c r="M18" s="20">
        <f t="shared" si="6"/>
        <v>59409</v>
      </c>
      <c r="N18" s="21">
        <f t="shared" si="7"/>
        <v>361200</v>
      </c>
      <c r="O18" s="8"/>
      <c r="P18" s="11">
        <v>9690</v>
      </c>
      <c r="Q18" s="12">
        <f t="shared" si="8"/>
        <v>66287</v>
      </c>
      <c r="R18" s="13">
        <f t="shared" si="9"/>
        <v>340522</v>
      </c>
      <c r="S18" s="14"/>
      <c r="T18" s="15">
        <f t="shared" si="10"/>
        <v>6878</v>
      </c>
      <c r="U18" s="16">
        <f t="shared" si="0"/>
        <v>11.577370432089413</v>
      </c>
      <c r="V18" s="15">
        <f t="shared" si="11"/>
        <v>-20678</v>
      </c>
      <c r="W18" s="16">
        <f t="shared" si="1"/>
        <v>-5.724806201550388</v>
      </c>
    </row>
    <row r="19" spans="2:23" ht="19.5" customHeight="1">
      <c r="B19" s="17">
        <v>41342</v>
      </c>
      <c r="C19" s="18"/>
      <c r="D19" s="19">
        <v>7022</v>
      </c>
      <c r="E19" s="20">
        <f t="shared" si="2"/>
        <v>69338</v>
      </c>
      <c r="F19" s="21">
        <f t="shared" si="3"/>
        <v>381333</v>
      </c>
      <c r="G19" s="22"/>
      <c r="H19" s="19">
        <v>8665</v>
      </c>
      <c r="I19" s="20">
        <f t="shared" si="4"/>
        <v>95609</v>
      </c>
      <c r="J19" s="21">
        <f t="shared" si="5"/>
        <v>423022</v>
      </c>
      <c r="K19" s="22"/>
      <c r="L19" s="19">
        <v>7336</v>
      </c>
      <c r="M19" s="20">
        <f t="shared" si="6"/>
        <v>66745</v>
      </c>
      <c r="N19" s="21">
        <f t="shared" si="7"/>
        <v>368536</v>
      </c>
      <c r="O19" s="8"/>
      <c r="P19" s="11">
        <v>10183</v>
      </c>
      <c r="Q19" s="12">
        <f t="shared" si="8"/>
        <v>76470</v>
      </c>
      <c r="R19" s="13">
        <f t="shared" si="9"/>
        <v>350705</v>
      </c>
      <c r="S19" s="14"/>
      <c r="T19" s="15">
        <f t="shared" si="10"/>
        <v>9725</v>
      </c>
      <c r="U19" s="16">
        <f t="shared" si="0"/>
        <v>14.570379803730615</v>
      </c>
      <c r="V19" s="15">
        <f t="shared" si="11"/>
        <v>-17831</v>
      </c>
      <c r="W19" s="16">
        <f t="shared" si="1"/>
        <v>-4.838333297154145</v>
      </c>
    </row>
    <row r="20" spans="2:23" ht="19.5" customHeight="1">
      <c r="B20" s="17">
        <v>41343</v>
      </c>
      <c r="C20" s="18"/>
      <c r="D20" s="19">
        <v>5512</v>
      </c>
      <c r="E20" s="20">
        <f t="shared" si="2"/>
        <v>74850</v>
      </c>
      <c r="F20" s="21">
        <f t="shared" si="3"/>
        <v>386845</v>
      </c>
      <c r="G20" s="22"/>
      <c r="H20" s="19">
        <v>5463</v>
      </c>
      <c r="I20" s="20">
        <f t="shared" si="4"/>
        <v>101072</v>
      </c>
      <c r="J20" s="21">
        <f t="shared" si="5"/>
        <v>428485</v>
      </c>
      <c r="K20" s="22"/>
      <c r="L20" s="19">
        <v>10569</v>
      </c>
      <c r="M20" s="20">
        <f t="shared" si="6"/>
        <v>77314</v>
      </c>
      <c r="N20" s="21">
        <f t="shared" si="7"/>
        <v>379105</v>
      </c>
      <c r="O20" s="8"/>
      <c r="P20" s="11">
        <v>11673</v>
      </c>
      <c r="Q20" s="12">
        <f t="shared" si="8"/>
        <v>88143</v>
      </c>
      <c r="R20" s="13">
        <f t="shared" si="9"/>
        <v>362378</v>
      </c>
      <c r="S20" s="14"/>
      <c r="T20" s="15">
        <f t="shared" si="10"/>
        <v>10829</v>
      </c>
      <c r="U20" s="16">
        <f t="shared" si="0"/>
        <v>14.006518871097084</v>
      </c>
      <c r="V20" s="15">
        <f t="shared" si="11"/>
        <v>-16727</v>
      </c>
      <c r="W20" s="16">
        <f t="shared" si="1"/>
        <v>-4.412234077630208</v>
      </c>
    </row>
    <row r="21" spans="2:24" ht="19.5" customHeight="1">
      <c r="B21" s="17">
        <v>41344</v>
      </c>
      <c r="C21" s="18"/>
      <c r="D21" s="19">
        <v>6102</v>
      </c>
      <c r="E21" s="20">
        <f t="shared" si="2"/>
        <v>80952</v>
      </c>
      <c r="F21" s="21">
        <f t="shared" si="3"/>
        <v>392947</v>
      </c>
      <c r="G21" s="22"/>
      <c r="H21" s="19">
        <v>12483</v>
      </c>
      <c r="I21" s="20">
        <f t="shared" si="4"/>
        <v>113555</v>
      </c>
      <c r="J21" s="21">
        <f t="shared" si="5"/>
        <v>440968</v>
      </c>
      <c r="K21" s="22"/>
      <c r="L21" s="19">
        <v>11358</v>
      </c>
      <c r="M21" s="20">
        <f t="shared" si="6"/>
        <v>88672</v>
      </c>
      <c r="N21" s="21">
        <f t="shared" si="7"/>
        <v>390463</v>
      </c>
      <c r="O21" s="8"/>
      <c r="P21" s="11">
        <v>6755</v>
      </c>
      <c r="Q21" s="12">
        <f t="shared" si="8"/>
        <v>94898</v>
      </c>
      <c r="R21" s="13">
        <f t="shared" si="9"/>
        <v>369133</v>
      </c>
      <c r="S21" s="14"/>
      <c r="T21" s="15">
        <f t="shared" si="10"/>
        <v>6226</v>
      </c>
      <c r="U21" s="16">
        <f t="shared" si="0"/>
        <v>7.0213821725009025</v>
      </c>
      <c r="V21" s="15">
        <f t="shared" si="11"/>
        <v>-21330</v>
      </c>
      <c r="W21" s="16">
        <f t="shared" si="1"/>
        <v>-5.4627455098178315</v>
      </c>
      <c r="X21" s="7"/>
    </row>
    <row r="22" spans="2:23" ht="19.5" customHeight="1">
      <c r="B22" s="17">
        <v>41345</v>
      </c>
      <c r="C22" s="18"/>
      <c r="D22" s="19">
        <v>9514</v>
      </c>
      <c r="E22" s="20">
        <f t="shared" si="2"/>
        <v>90466</v>
      </c>
      <c r="F22" s="21">
        <f t="shared" si="3"/>
        <v>402461</v>
      </c>
      <c r="G22" s="22"/>
      <c r="H22" s="19">
        <v>14822</v>
      </c>
      <c r="I22" s="20">
        <f t="shared" si="4"/>
        <v>128377</v>
      </c>
      <c r="J22" s="21">
        <f t="shared" si="5"/>
        <v>455790</v>
      </c>
      <c r="K22" s="22"/>
      <c r="L22" s="19">
        <v>7112</v>
      </c>
      <c r="M22" s="20">
        <f t="shared" si="6"/>
        <v>95784</v>
      </c>
      <c r="N22" s="21">
        <f t="shared" si="7"/>
        <v>397575</v>
      </c>
      <c r="O22" s="8"/>
      <c r="P22" s="11">
        <v>8473</v>
      </c>
      <c r="Q22" s="12">
        <f t="shared" si="8"/>
        <v>103371</v>
      </c>
      <c r="R22" s="13">
        <f t="shared" si="9"/>
        <v>377606</v>
      </c>
      <c r="S22" s="14"/>
      <c r="T22" s="15">
        <f t="shared" si="10"/>
        <v>7587</v>
      </c>
      <c r="U22" s="16">
        <f t="shared" si="0"/>
        <v>7.9209471310448505</v>
      </c>
      <c r="V22" s="15">
        <f t="shared" si="11"/>
        <v>-19969</v>
      </c>
      <c r="W22" s="16">
        <f t="shared" si="1"/>
        <v>-5.0227001194743135</v>
      </c>
    </row>
    <row r="23" spans="2:23" ht="19.5" customHeight="1">
      <c r="B23" s="17">
        <v>41346</v>
      </c>
      <c r="C23" s="18"/>
      <c r="D23" s="19">
        <v>11754</v>
      </c>
      <c r="E23" s="20">
        <f t="shared" si="2"/>
        <v>102220</v>
      </c>
      <c r="F23" s="21">
        <f t="shared" si="3"/>
        <v>414215</v>
      </c>
      <c r="G23" s="22"/>
      <c r="H23" s="19">
        <v>14653</v>
      </c>
      <c r="I23" s="20">
        <f t="shared" si="4"/>
        <v>143030</v>
      </c>
      <c r="J23" s="21">
        <f t="shared" si="5"/>
        <v>470443</v>
      </c>
      <c r="K23" s="22"/>
      <c r="L23" s="19">
        <v>7748</v>
      </c>
      <c r="M23" s="20">
        <f t="shared" si="6"/>
        <v>103532</v>
      </c>
      <c r="N23" s="21">
        <f t="shared" si="7"/>
        <v>405323</v>
      </c>
      <c r="O23" s="8"/>
      <c r="P23" s="11">
        <v>7616</v>
      </c>
      <c r="Q23" s="12">
        <f t="shared" si="8"/>
        <v>110987</v>
      </c>
      <c r="R23" s="13">
        <f t="shared" si="9"/>
        <v>385222</v>
      </c>
      <c r="S23" s="14"/>
      <c r="T23" s="15">
        <f t="shared" si="10"/>
        <v>7455</v>
      </c>
      <c r="U23" s="16">
        <f t="shared" si="0"/>
        <v>7.200672255920875</v>
      </c>
      <c r="V23" s="15">
        <f t="shared" si="11"/>
        <v>-20101</v>
      </c>
      <c r="W23" s="16">
        <f t="shared" si="1"/>
        <v>-4.959254717842313</v>
      </c>
    </row>
    <row r="24" spans="2:23" ht="19.5" customHeight="1">
      <c r="B24" s="17">
        <v>41347</v>
      </c>
      <c r="C24" s="18"/>
      <c r="D24" s="19">
        <v>11925</v>
      </c>
      <c r="E24" s="20">
        <f t="shared" si="2"/>
        <v>114145</v>
      </c>
      <c r="F24" s="21">
        <f t="shared" si="3"/>
        <v>426140</v>
      </c>
      <c r="G24" s="22"/>
      <c r="H24" s="19">
        <v>8726</v>
      </c>
      <c r="I24" s="20">
        <f t="shared" si="4"/>
        <v>151756</v>
      </c>
      <c r="J24" s="21">
        <f t="shared" si="5"/>
        <v>479169</v>
      </c>
      <c r="K24" s="22"/>
      <c r="L24" s="19">
        <v>7399</v>
      </c>
      <c r="M24" s="20">
        <f t="shared" si="6"/>
        <v>110931</v>
      </c>
      <c r="N24" s="21">
        <f t="shared" si="7"/>
        <v>412722</v>
      </c>
      <c r="O24" s="8"/>
      <c r="P24" s="11">
        <v>5581</v>
      </c>
      <c r="Q24" s="12">
        <f t="shared" si="8"/>
        <v>116568</v>
      </c>
      <c r="R24" s="13">
        <f t="shared" si="9"/>
        <v>390803</v>
      </c>
      <c r="S24" s="14"/>
      <c r="T24" s="15">
        <f t="shared" si="10"/>
        <v>5637</v>
      </c>
      <c r="U24" s="16">
        <f t="shared" si="0"/>
        <v>5.081537171755415</v>
      </c>
      <c r="V24" s="15">
        <f t="shared" si="11"/>
        <v>-21919</v>
      </c>
      <c r="W24" s="16">
        <f t="shared" si="1"/>
        <v>-5.310838772830138</v>
      </c>
    </row>
    <row r="25" spans="2:23" ht="19.5" customHeight="1">
      <c r="B25" s="17">
        <v>41348</v>
      </c>
      <c r="C25" s="18"/>
      <c r="D25" s="19">
        <v>7473</v>
      </c>
      <c r="E25" s="20">
        <f t="shared" si="2"/>
        <v>121618</v>
      </c>
      <c r="F25" s="21">
        <f t="shared" si="3"/>
        <v>433613</v>
      </c>
      <c r="G25" s="22"/>
      <c r="H25" s="19">
        <v>11129</v>
      </c>
      <c r="I25" s="20">
        <f t="shared" si="4"/>
        <v>162885</v>
      </c>
      <c r="J25" s="21">
        <f t="shared" si="5"/>
        <v>490298</v>
      </c>
      <c r="K25" s="22"/>
      <c r="L25" s="19">
        <v>4613</v>
      </c>
      <c r="M25" s="20">
        <f t="shared" si="6"/>
        <v>115544</v>
      </c>
      <c r="N25" s="21">
        <f t="shared" si="7"/>
        <v>417335</v>
      </c>
      <c r="O25" s="8"/>
      <c r="P25" s="11">
        <v>10821</v>
      </c>
      <c r="Q25" s="12">
        <f t="shared" si="8"/>
        <v>127389</v>
      </c>
      <c r="R25" s="13">
        <f t="shared" si="9"/>
        <v>401624</v>
      </c>
      <c r="S25" s="14"/>
      <c r="T25" s="15">
        <f t="shared" si="10"/>
        <v>11845</v>
      </c>
      <c r="U25" s="16">
        <f t="shared" si="0"/>
        <v>10.251505919822751</v>
      </c>
      <c r="V25" s="15">
        <f t="shared" si="11"/>
        <v>-15711</v>
      </c>
      <c r="W25" s="16">
        <f t="shared" si="1"/>
        <v>-3.7646015790671763</v>
      </c>
    </row>
    <row r="26" spans="2:23" ht="19.5" customHeight="1">
      <c r="B26" s="17">
        <v>41349</v>
      </c>
      <c r="C26" s="18"/>
      <c r="D26" s="19">
        <v>8674</v>
      </c>
      <c r="E26" s="20">
        <f t="shared" si="2"/>
        <v>130292</v>
      </c>
      <c r="F26" s="21">
        <f t="shared" si="3"/>
        <v>442287</v>
      </c>
      <c r="G26" s="22"/>
      <c r="H26" s="19">
        <v>8444</v>
      </c>
      <c r="I26" s="20">
        <f t="shared" si="4"/>
        <v>171329</v>
      </c>
      <c r="J26" s="21">
        <f t="shared" si="5"/>
        <v>498742</v>
      </c>
      <c r="K26" s="22"/>
      <c r="L26" s="19">
        <v>8822</v>
      </c>
      <c r="M26" s="20">
        <f t="shared" si="6"/>
        <v>124366</v>
      </c>
      <c r="N26" s="21">
        <f t="shared" si="7"/>
        <v>426157</v>
      </c>
      <c r="O26" s="8"/>
      <c r="P26" s="11">
        <v>11478</v>
      </c>
      <c r="Q26" s="12">
        <f t="shared" si="8"/>
        <v>138867</v>
      </c>
      <c r="R26" s="13">
        <f t="shared" si="9"/>
        <v>413102</v>
      </c>
      <c r="S26" s="14"/>
      <c r="T26" s="15">
        <f t="shared" si="10"/>
        <v>14501</v>
      </c>
      <c r="U26" s="16">
        <f t="shared" si="0"/>
        <v>11.65993921168165</v>
      </c>
      <c r="V26" s="15">
        <f t="shared" si="11"/>
        <v>-13055</v>
      </c>
      <c r="W26" s="16">
        <f t="shared" si="1"/>
        <v>-3.0634249818728776</v>
      </c>
    </row>
    <row r="27" spans="2:23" ht="19.5" customHeight="1">
      <c r="B27" s="17">
        <v>41350</v>
      </c>
      <c r="C27" s="18"/>
      <c r="D27" s="19">
        <v>8894</v>
      </c>
      <c r="E27" s="20">
        <f t="shared" si="2"/>
        <v>139186</v>
      </c>
      <c r="F27" s="21">
        <f t="shared" si="3"/>
        <v>451181</v>
      </c>
      <c r="G27" s="22"/>
      <c r="H27" s="19">
        <v>8843</v>
      </c>
      <c r="I27" s="20">
        <f t="shared" si="4"/>
        <v>180172</v>
      </c>
      <c r="J27" s="21">
        <f t="shared" si="5"/>
        <v>507585</v>
      </c>
      <c r="K27" s="22"/>
      <c r="L27" s="19">
        <v>13184</v>
      </c>
      <c r="M27" s="20">
        <f t="shared" si="6"/>
        <v>137550</v>
      </c>
      <c r="N27" s="21">
        <f t="shared" si="7"/>
        <v>439341</v>
      </c>
      <c r="O27" s="8"/>
      <c r="P27" s="11">
        <v>12326</v>
      </c>
      <c r="Q27" s="12">
        <f t="shared" si="8"/>
        <v>151193</v>
      </c>
      <c r="R27" s="13">
        <f t="shared" si="9"/>
        <v>425428</v>
      </c>
      <c r="S27" s="14"/>
      <c r="T27" s="15">
        <f t="shared" si="10"/>
        <v>13643</v>
      </c>
      <c r="U27" s="16">
        <f t="shared" si="0"/>
        <v>9.91857506361323</v>
      </c>
      <c r="V27" s="15">
        <f t="shared" si="11"/>
        <v>-13913</v>
      </c>
      <c r="W27" s="16">
        <f t="shared" si="1"/>
        <v>-3.166788439958938</v>
      </c>
    </row>
    <row r="28" spans="2:23" ht="19.5" customHeight="1">
      <c r="B28" s="17">
        <v>41351</v>
      </c>
      <c r="C28" s="18"/>
      <c r="D28" s="19">
        <v>8336</v>
      </c>
      <c r="E28" s="20">
        <f t="shared" si="2"/>
        <v>147522</v>
      </c>
      <c r="F28" s="21">
        <f t="shared" si="3"/>
        <v>459517</v>
      </c>
      <c r="G28" s="22"/>
      <c r="H28" s="19">
        <v>18021</v>
      </c>
      <c r="I28" s="20">
        <f t="shared" si="4"/>
        <v>198193</v>
      </c>
      <c r="J28" s="21">
        <f t="shared" si="5"/>
        <v>525606</v>
      </c>
      <c r="K28" s="22"/>
      <c r="L28" s="19">
        <v>15425</v>
      </c>
      <c r="M28" s="20">
        <f t="shared" si="6"/>
        <v>152975</v>
      </c>
      <c r="N28" s="21">
        <f t="shared" si="7"/>
        <v>454766</v>
      </c>
      <c r="O28" s="8"/>
      <c r="P28" s="11">
        <v>9112</v>
      </c>
      <c r="Q28" s="12">
        <f t="shared" si="8"/>
        <v>160305</v>
      </c>
      <c r="R28" s="13">
        <f t="shared" si="9"/>
        <v>434540</v>
      </c>
      <c r="S28" s="14"/>
      <c r="T28" s="15">
        <f t="shared" si="10"/>
        <v>7330</v>
      </c>
      <c r="U28" s="16">
        <f t="shared" si="0"/>
        <v>4.791632619709103</v>
      </c>
      <c r="V28" s="15">
        <f t="shared" si="11"/>
        <v>-20226</v>
      </c>
      <c r="W28" s="16">
        <f t="shared" si="1"/>
        <v>-4.447562042896786</v>
      </c>
    </row>
    <row r="29" spans="2:23" ht="19.5" customHeight="1">
      <c r="B29" s="17">
        <v>41352</v>
      </c>
      <c r="C29" s="18"/>
      <c r="D29" s="19">
        <v>15187</v>
      </c>
      <c r="E29" s="20">
        <f t="shared" si="2"/>
        <v>162709</v>
      </c>
      <c r="F29" s="21">
        <f t="shared" si="3"/>
        <v>474704</v>
      </c>
      <c r="G29" s="22"/>
      <c r="H29" s="19">
        <v>22443</v>
      </c>
      <c r="I29" s="20">
        <f t="shared" si="4"/>
        <v>220636</v>
      </c>
      <c r="J29" s="21">
        <f t="shared" si="5"/>
        <v>548049</v>
      </c>
      <c r="K29" s="22"/>
      <c r="L29" s="19">
        <v>12003</v>
      </c>
      <c r="M29" s="20">
        <f t="shared" si="6"/>
        <v>164978</v>
      </c>
      <c r="N29" s="21">
        <f t="shared" si="7"/>
        <v>466769</v>
      </c>
      <c r="O29" s="8"/>
      <c r="P29" s="11">
        <v>12258</v>
      </c>
      <c r="Q29" s="12">
        <f t="shared" si="8"/>
        <v>172563</v>
      </c>
      <c r="R29" s="13">
        <f t="shared" si="9"/>
        <v>446798</v>
      </c>
      <c r="S29" s="14"/>
      <c r="T29" s="15">
        <f t="shared" si="10"/>
        <v>7585</v>
      </c>
      <c r="U29" s="16">
        <f t="shared" si="0"/>
        <v>4.5975827079974305</v>
      </c>
      <c r="V29" s="15">
        <f t="shared" si="11"/>
        <v>-19971</v>
      </c>
      <c r="W29" s="16">
        <f t="shared" si="1"/>
        <v>-4.278561772525596</v>
      </c>
    </row>
    <row r="30" spans="2:23" ht="19.5" customHeight="1">
      <c r="B30" s="17">
        <v>41353</v>
      </c>
      <c r="C30" s="18"/>
      <c r="D30" s="19">
        <v>19935</v>
      </c>
      <c r="E30" s="20">
        <f t="shared" si="2"/>
        <v>182644</v>
      </c>
      <c r="F30" s="21">
        <f t="shared" si="3"/>
        <v>494639</v>
      </c>
      <c r="G30" s="22"/>
      <c r="H30" s="19">
        <v>26367</v>
      </c>
      <c r="I30" s="20">
        <f t="shared" si="4"/>
        <v>247003</v>
      </c>
      <c r="J30" s="21">
        <f t="shared" si="5"/>
        <v>574416</v>
      </c>
      <c r="K30" s="22"/>
      <c r="L30" s="19">
        <v>11921</v>
      </c>
      <c r="M30" s="20">
        <f t="shared" si="6"/>
        <v>176899</v>
      </c>
      <c r="N30" s="21">
        <f t="shared" si="7"/>
        <v>478690</v>
      </c>
      <c r="O30" s="8"/>
      <c r="P30" s="11">
        <v>11207</v>
      </c>
      <c r="Q30" s="12">
        <f t="shared" si="8"/>
        <v>183770</v>
      </c>
      <c r="R30" s="13">
        <f t="shared" si="9"/>
        <v>458005</v>
      </c>
      <c r="S30" s="14"/>
      <c r="T30" s="15">
        <f t="shared" si="10"/>
        <v>6871</v>
      </c>
      <c r="U30" s="16">
        <f t="shared" si="0"/>
        <v>3.8841372760727877</v>
      </c>
      <c r="V30" s="15">
        <f t="shared" si="11"/>
        <v>-20685</v>
      </c>
      <c r="W30" s="16">
        <f t="shared" si="1"/>
        <v>-4.321168188180242</v>
      </c>
    </row>
    <row r="31" spans="2:23" ht="19.5" customHeight="1">
      <c r="B31" s="17">
        <v>41354</v>
      </c>
      <c r="C31" s="18"/>
      <c r="D31" s="19">
        <v>15080</v>
      </c>
      <c r="E31" s="20">
        <f t="shared" si="2"/>
        <v>197724</v>
      </c>
      <c r="F31" s="21">
        <f t="shared" si="3"/>
        <v>509719</v>
      </c>
      <c r="G31" s="22"/>
      <c r="H31" s="19">
        <v>10595</v>
      </c>
      <c r="I31" s="20">
        <f t="shared" si="4"/>
        <v>257598</v>
      </c>
      <c r="J31" s="21">
        <f t="shared" si="5"/>
        <v>585011</v>
      </c>
      <c r="K31" s="22"/>
      <c r="L31" s="19">
        <v>10453</v>
      </c>
      <c r="M31" s="20">
        <f t="shared" si="6"/>
        <v>187352</v>
      </c>
      <c r="N31" s="21">
        <f t="shared" si="7"/>
        <v>489143</v>
      </c>
      <c r="O31" s="8"/>
      <c r="P31" s="11">
        <v>8159</v>
      </c>
      <c r="Q31" s="12">
        <f t="shared" si="8"/>
        <v>191929</v>
      </c>
      <c r="R31" s="13">
        <f t="shared" si="9"/>
        <v>466164</v>
      </c>
      <c r="S31" s="14"/>
      <c r="T31" s="15">
        <f t="shared" si="10"/>
        <v>4577</v>
      </c>
      <c r="U31" s="16">
        <f t="shared" si="0"/>
        <v>2.4429950040565354</v>
      </c>
      <c r="V31" s="15">
        <f t="shared" si="11"/>
        <v>-22979</v>
      </c>
      <c r="W31" s="16">
        <f t="shared" si="1"/>
        <v>-4.697808207415828</v>
      </c>
    </row>
    <row r="32" spans="2:23" ht="19.5" customHeight="1">
      <c r="B32" s="17">
        <v>41355</v>
      </c>
      <c r="C32" s="18"/>
      <c r="D32" s="19">
        <v>8754</v>
      </c>
      <c r="E32" s="20">
        <f t="shared" si="2"/>
        <v>206478</v>
      </c>
      <c r="F32" s="21">
        <f t="shared" si="3"/>
        <v>518473</v>
      </c>
      <c r="G32" s="22"/>
      <c r="H32" s="19">
        <v>13008</v>
      </c>
      <c r="I32" s="20">
        <f t="shared" si="4"/>
        <v>270606</v>
      </c>
      <c r="J32" s="21">
        <f t="shared" si="5"/>
        <v>598019</v>
      </c>
      <c r="K32" s="22"/>
      <c r="L32" s="19">
        <v>7342</v>
      </c>
      <c r="M32" s="20">
        <f t="shared" si="6"/>
        <v>194694</v>
      </c>
      <c r="N32" s="21">
        <f t="shared" si="7"/>
        <v>496485</v>
      </c>
      <c r="O32" s="8"/>
      <c r="P32" s="11">
        <v>13875</v>
      </c>
      <c r="Q32" s="12">
        <f t="shared" si="8"/>
        <v>205804</v>
      </c>
      <c r="R32" s="13">
        <f t="shared" si="9"/>
        <v>480039</v>
      </c>
      <c r="S32" s="14"/>
      <c r="T32" s="15">
        <f t="shared" si="10"/>
        <v>11110</v>
      </c>
      <c r="U32" s="16">
        <f t="shared" si="0"/>
        <v>5.706390541054167</v>
      </c>
      <c r="V32" s="15">
        <f t="shared" si="11"/>
        <v>-16446</v>
      </c>
      <c r="W32" s="16">
        <f t="shared" si="1"/>
        <v>-3.3124867820780084</v>
      </c>
    </row>
    <row r="33" spans="2:23" ht="19.5" customHeight="1">
      <c r="B33" s="17">
        <v>41356</v>
      </c>
      <c r="C33" s="18"/>
      <c r="D33" s="19">
        <v>9064</v>
      </c>
      <c r="E33" s="20">
        <f t="shared" si="2"/>
        <v>215542</v>
      </c>
      <c r="F33" s="21">
        <f t="shared" si="3"/>
        <v>527537</v>
      </c>
      <c r="G33" s="22"/>
      <c r="H33" s="19">
        <v>11006</v>
      </c>
      <c r="I33" s="20">
        <f t="shared" si="4"/>
        <v>281612</v>
      </c>
      <c r="J33" s="21">
        <f t="shared" si="5"/>
        <v>609025</v>
      </c>
      <c r="K33" s="22"/>
      <c r="L33" s="19">
        <v>10457</v>
      </c>
      <c r="M33" s="20">
        <f t="shared" si="6"/>
        <v>205151</v>
      </c>
      <c r="N33" s="21">
        <f t="shared" si="7"/>
        <v>506942</v>
      </c>
      <c r="O33" s="8"/>
      <c r="P33" s="11">
        <v>18946</v>
      </c>
      <c r="Q33" s="12">
        <f t="shared" si="8"/>
        <v>224750</v>
      </c>
      <c r="R33" s="13">
        <f t="shared" si="9"/>
        <v>498985</v>
      </c>
      <c r="S33" s="14"/>
      <c r="T33" s="15">
        <f t="shared" si="10"/>
        <v>19599</v>
      </c>
      <c r="U33" s="16">
        <f t="shared" si="0"/>
        <v>9.553450872771762</v>
      </c>
      <c r="V33" s="15">
        <f t="shared" si="11"/>
        <v>-7957</v>
      </c>
      <c r="W33" s="16">
        <f t="shared" si="1"/>
        <v>-1.5696075685186865</v>
      </c>
    </row>
    <row r="34" spans="2:23" ht="19.5" customHeight="1">
      <c r="B34" s="17">
        <v>41357</v>
      </c>
      <c r="C34" s="18"/>
      <c r="D34" s="19">
        <v>8903</v>
      </c>
      <c r="E34" s="20">
        <f t="shared" si="2"/>
        <v>224445</v>
      </c>
      <c r="F34" s="21">
        <f t="shared" si="3"/>
        <v>536440</v>
      </c>
      <c r="G34" s="22"/>
      <c r="H34" s="19">
        <v>9992</v>
      </c>
      <c r="I34" s="20">
        <f t="shared" si="4"/>
        <v>291604</v>
      </c>
      <c r="J34" s="21">
        <f t="shared" si="5"/>
        <v>619017</v>
      </c>
      <c r="K34" s="22"/>
      <c r="L34" s="19">
        <v>16552</v>
      </c>
      <c r="M34" s="20">
        <f t="shared" si="6"/>
        <v>221703</v>
      </c>
      <c r="N34" s="21">
        <f t="shared" si="7"/>
        <v>523494</v>
      </c>
      <c r="O34" s="8"/>
      <c r="P34" s="11">
        <v>21846</v>
      </c>
      <c r="Q34" s="12">
        <f t="shared" si="8"/>
        <v>246596</v>
      </c>
      <c r="R34" s="13">
        <f t="shared" si="9"/>
        <v>520831</v>
      </c>
      <c r="S34" s="14"/>
      <c r="T34" s="15">
        <f t="shared" si="10"/>
        <v>24893</v>
      </c>
      <c r="U34" s="16">
        <f t="shared" si="0"/>
        <v>11.228084419245567</v>
      </c>
      <c r="V34" s="15">
        <f t="shared" si="11"/>
        <v>-2663</v>
      </c>
      <c r="W34" s="16">
        <f t="shared" si="1"/>
        <v>-0.5086973298643346</v>
      </c>
    </row>
    <row r="35" spans="2:23" ht="19.5" customHeight="1">
      <c r="B35" s="17">
        <v>41358</v>
      </c>
      <c r="C35" s="18"/>
      <c r="D35" s="19">
        <v>12308</v>
      </c>
      <c r="E35" s="20">
        <f t="shared" si="2"/>
        <v>236753</v>
      </c>
      <c r="F35" s="21">
        <f t="shared" si="3"/>
        <v>548748</v>
      </c>
      <c r="G35" s="22"/>
      <c r="H35" s="19">
        <v>18392</v>
      </c>
      <c r="I35" s="20">
        <f t="shared" si="4"/>
        <v>309996</v>
      </c>
      <c r="J35" s="21">
        <f t="shared" si="5"/>
        <v>637409</v>
      </c>
      <c r="K35" s="22"/>
      <c r="L35" s="19">
        <v>16900</v>
      </c>
      <c r="M35" s="20">
        <f t="shared" si="6"/>
        <v>238603</v>
      </c>
      <c r="N35" s="21">
        <f t="shared" si="7"/>
        <v>540394</v>
      </c>
      <c r="O35" s="8"/>
      <c r="P35" s="11">
        <v>13649</v>
      </c>
      <c r="Q35" s="12">
        <f t="shared" si="8"/>
        <v>260245</v>
      </c>
      <c r="R35" s="13">
        <f t="shared" si="9"/>
        <v>534480</v>
      </c>
      <c r="S35" s="14"/>
      <c r="T35" s="15">
        <f t="shared" si="10"/>
        <v>21642</v>
      </c>
      <c r="U35" s="16">
        <f t="shared" si="0"/>
        <v>9.070296685288953</v>
      </c>
      <c r="V35" s="15">
        <f t="shared" si="11"/>
        <v>-5914</v>
      </c>
      <c r="W35" s="16">
        <f t="shared" si="1"/>
        <v>-1.0943866882311795</v>
      </c>
    </row>
    <row r="36" spans="2:23" ht="19.5" customHeight="1">
      <c r="B36" s="17">
        <v>41359</v>
      </c>
      <c r="C36" s="18"/>
      <c r="D36" s="19">
        <v>16034</v>
      </c>
      <c r="E36" s="20">
        <f t="shared" si="2"/>
        <v>252787</v>
      </c>
      <c r="F36" s="21">
        <f t="shared" si="3"/>
        <v>564782</v>
      </c>
      <c r="G36" s="22"/>
      <c r="H36" s="19">
        <v>24170</v>
      </c>
      <c r="I36" s="20">
        <f t="shared" si="4"/>
        <v>334166</v>
      </c>
      <c r="J36" s="21">
        <f t="shared" si="5"/>
        <v>661579</v>
      </c>
      <c r="K36" s="22"/>
      <c r="L36" s="19">
        <v>13770</v>
      </c>
      <c r="M36" s="20">
        <f t="shared" si="6"/>
        <v>252373</v>
      </c>
      <c r="N36" s="21">
        <f t="shared" si="7"/>
        <v>554164</v>
      </c>
      <c r="O36" s="8"/>
      <c r="P36" s="11">
        <v>14583</v>
      </c>
      <c r="Q36" s="12">
        <f t="shared" si="8"/>
        <v>274828</v>
      </c>
      <c r="R36" s="13">
        <f t="shared" si="9"/>
        <v>549063</v>
      </c>
      <c r="S36" s="14"/>
      <c r="T36" s="15">
        <f t="shared" si="10"/>
        <v>22455</v>
      </c>
      <c r="U36" s="16">
        <f t="shared" si="0"/>
        <v>8.897544507534484</v>
      </c>
      <c r="V36" s="15">
        <f t="shared" si="11"/>
        <v>-5101</v>
      </c>
      <c r="W36" s="16">
        <f t="shared" si="1"/>
        <v>-0.9204856324120658</v>
      </c>
    </row>
    <row r="37" spans="2:23" ht="19.5" customHeight="1">
      <c r="B37" s="17">
        <v>41360</v>
      </c>
      <c r="C37" s="18"/>
      <c r="D37" s="19">
        <v>19700</v>
      </c>
      <c r="E37" s="20">
        <f t="shared" si="2"/>
        <v>272487</v>
      </c>
      <c r="F37" s="21">
        <f t="shared" si="3"/>
        <v>584482</v>
      </c>
      <c r="G37" s="22"/>
      <c r="H37" s="19">
        <v>19109</v>
      </c>
      <c r="I37" s="20">
        <f t="shared" si="4"/>
        <v>353275</v>
      </c>
      <c r="J37" s="21">
        <f t="shared" si="5"/>
        <v>680688</v>
      </c>
      <c r="K37" s="22"/>
      <c r="L37" s="19">
        <v>11717</v>
      </c>
      <c r="M37" s="20">
        <f t="shared" si="6"/>
        <v>264090</v>
      </c>
      <c r="N37" s="21">
        <f t="shared" si="7"/>
        <v>565881</v>
      </c>
      <c r="O37" s="8"/>
      <c r="P37" s="11">
        <v>13019</v>
      </c>
      <c r="Q37" s="12">
        <f t="shared" si="8"/>
        <v>287847</v>
      </c>
      <c r="R37" s="13">
        <f t="shared" si="9"/>
        <v>562082</v>
      </c>
      <c r="S37" s="14"/>
      <c r="T37" s="15">
        <f t="shared" si="10"/>
        <v>23757</v>
      </c>
      <c r="U37" s="16">
        <f t="shared" si="0"/>
        <v>8.99579688742474</v>
      </c>
      <c r="V37" s="15">
        <f t="shared" si="11"/>
        <v>-3799</v>
      </c>
      <c r="W37" s="16">
        <f t="shared" si="1"/>
        <v>-0.6713425614219244</v>
      </c>
    </row>
    <row r="38" spans="2:23" ht="19.5" customHeight="1">
      <c r="B38" s="17">
        <v>41361</v>
      </c>
      <c r="C38" s="18"/>
      <c r="D38" s="19">
        <v>21972</v>
      </c>
      <c r="E38" s="20">
        <f t="shared" si="2"/>
        <v>294459</v>
      </c>
      <c r="F38" s="21">
        <f t="shared" si="3"/>
        <v>606454</v>
      </c>
      <c r="G38" s="22"/>
      <c r="H38" s="19">
        <v>10903</v>
      </c>
      <c r="I38" s="20">
        <f t="shared" si="4"/>
        <v>364178</v>
      </c>
      <c r="J38" s="21">
        <f t="shared" si="5"/>
        <v>691591</v>
      </c>
      <c r="K38" s="22"/>
      <c r="L38" s="19">
        <v>10200</v>
      </c>
      <c r="M38" s="20">
        <f t="shared" si="6"/>
        <v>274290</v>
      </c>
      <c r="N38" s="21">
        <f t="shared" si="7"/>
        <v>576081</v>
      </c>
      <c r="O38" s="8"/>
      <c r="P38" s="11">
        <v>10349</v>
      </c>
      <c r="Q38" s="12">
        <f t="shared" si="8"/>
        <v>298196</v>
      </c>
      <c r="R38" s="13">
        <f t="shared" si="9"/>
        <v>572431</v>
      </c>
      <c r="S38" s="14"/>
      <c r="T38" s="15">
        <f t="shared" si="10"/>
        <v>23906</v>
      </c>
      <c r="U38" s="16">
        <f t="shared" si="0"/>
        <v>8.715592985526268</v>
      </c>
      <c r="V38" s="15">
        <f t="shared" si="11"/>
        <v>-3650</v>
      </c>
      <c r="W38" s="16">
        <f t="shared" si="1"/>
        <v>-0.6335914567569492</v>
      </c>
    </row>
    <row r="39" spans="2:23" ht="19.5" customHeight="1">
      <c r="B39" s="17">
        <v>41362</v>
      </c>
      <c r="C39" s="18"/>
      <c r="D39" s="19">
        <v>12909</v>
      </c>
      <c r="E39" s="20">
        <f t="shared" si="2"/>
        <v>307368</v>
      </c>
      <c r="F39" s="21">
        <f t="shared" si="3"/>
        <v>619363</v>
      </c>
      <c r="G39" s="28"/>
      <c r="H39" s="19">
        <v>13407</v>
      </c>
      <c r="I39" s="20">
        <f t="shared" si="4"/>
        <v>377585</v>
      </c>
      <c r="J39" s="21">
        <f t="shared" si="5"/>
        <v>704998</v>
      </c>
      <c r="K39" s="22"/>
      <c r="L39" s="19">
        <v>9950</v>
      </c>
      <c r="M39" s="20">
        <f t="shared" si="6"/>
        <v>284240</v>
      </c>
      <c r="N39" s="21">
        <f t="shared" si="7"/>
        <v>586031</v>
      </c>
      <c r="O39" s="8"/>
      <c r="P39" s="11">
        <v>15640</v>
      </c>
      <c r="Q39" s="12">
        <f t="shared" si="8"/>
        <v>313836</v>
      </c>
      <c r="R39" s="13">
        <f t="shared" si="9"/>
        <v>588071</v>
      </c>
      <c r="S39" s="14"/>
      <c r="T39" s="15">
        <f t="shared" si="10"/>
        <v>29596</v>
      </c>
      <c r="U39" s="16">
        <f t="shared" si="0"/>
        <v>10.412327610470024</v>
      </c>
      <c r="V39" s="15">
        <f t="shared" si="11"/>
        <v>2040</v>
      </c>
      <c r="W39" s="16">
        <f t="shared" si="1"/>
        <v>0.3481044518122761</v>
      </c>
    </row>
    <row r="40" spans="2:23" ht="19.5" customHeight="1">
      <c r="B40" s="17">
        <v>41363</v>
      </c>
      <c r="C40" s="18"/>
      <c r="D40" s="19">
        <v>15766</v>
      </c>
      <c r="E40" s="20">
        <f t="shared" si="2"/>
        <v>323134</v>
      </c>
      <c r="F40" s="21">
        <f t="shared" si="3"/>
        <v>635129</v>
      </c>
      <c r="G40" s="28"/>
      <c r="H40" s="19">
        <v>11954</v>
      </c>
      <c r="I40" s="20">
        <f t="shared" si="4"/>
        <v>389539</v>
      </c>
      <c r="J40" s="21">
        <f t="shared" si="5"/>
        <v>716952</v>
      </c>
      <c r="K40" s="22"/>
      <c r="L40" s="19">
        <v>15231</v>
      </c>
      <c r="M40" s="20">
        <f t="shared" si="6"/>
        <v>299471</v>
      </c>
      <c r="N40" s="21">
        <f t="shared" si="7"/>
        <v>601262</v>
      </c>
      <c r="O40" s="8"/>
      <c r="P40" s="11">
        <v>19622</v>
      </c>
      <c r="Q40" s="12">
        <f t="shared" si="8"/>
        <v>333458</v>
      </c>
      <c r="R40" s="13">
        <f t="shared" si="9"/>
        <v>607693</v>
      </c>
      <c r="S40" s="14"/>
      <c r="T40" s="15">
        <f t="shared" si="10"/>
        <v>33987</v>
      </c>
      <c r="U40" s="16">
        <f t="shared" si="0"/>
        <v>11.349012091321029</v>
      </c>
      <c r="V40" s="15">
        <f t="shared" si="11"/>
        <v>6431</v>
      </c>
      <c r="W40" s="16">
        <f t="shared" si="1"/>
        <v>1.0695836424054739</v>
      </c>
    </row>
    <row r="41" spans="2:23" ht="19.5" customHeight="1">
      <c r="B41" s="17">
        <v>41364</v>
      </c>
      <c r="C41" s="18"/>
      <c r="D41" s="19">
        <v>11864</v>
      </c>
      <c r="E41" s="20">
        <f t="shared" si="2"/>
        <v>334998</v>
      </c>
      <c r="F41" s="21">
        <f t="shared" si="3"/>
        <v>646993</v>
      </c>
      <c r="G41" s="28"/>
      <c r="H41" s="19">
        <v>8359</v>
      </c>
      <c r="I41" s="20">
        <f t="shared" si="4"/>
        <v>397898</v>
      </c>
      <c r="J41" s="21">
        <f t="shared" si="5"/>
        <v>725311</v>
      </c>
      <c r="K41" s="22"/>
      <c r="L41" s="19">
        <v>22984</v>
      </c>
      <c r="M41" s="20">
        <f t="shared" si="6"/>
        <v>322455</v>
      </c>
      <c r="N41" s="21">
        <f t="shared" si="7"/>
        <v>624246</v>
      </c>
      <c r="O41" s="8"/>
      <c r="P41" s="11">
        <v>19872</v>
      </c>
      <c r="Q41" s="12">
        <f t="shared" si="8"/>
        <v>353330</v>
      </c>
      <c r="R41" s="13">
        <f t="shared" si="9"/>
        <v>627565</v>
      </c>
      <c r="S41" s="14"/>
      <c r="T41" s="15">
        <f t="shared" si="10"/>
        <v>30875</v>
      </c>
      <c r="U41" s="16">
        <f t="shared" si="0"/>
        <v>9.574979454497527</v>
      </c>
      <c r="V41" s="15">
        <f t="shared" si="11"/>
        <v>3319</v>
      </c>
      <c r="W41" s="16">
        <f t="shared" si="1"/>
        <v>0.5316814204656498</v>
      </c>
    </row>
    <row r="42" spans="2:23" ht="19.5" customHeight="1">
      <c r="B42" s="43" t="s">
        <v>9</v>
      </c>
      <c r="C42" s="18"/>
      <c r="D42" s="35" t="s">
        <v>15</v>
      </c>
      <c r="E42" s="36"/>
      <c r="F42" s="31">
        <f>SUM(D11:D41)+D7</f>
        <v>646993</v>
      </c>
      <c r="G42" s="22"/>
      <c r="H42" s="35" t="s">
        <v>16</v>
      </c>
      <c r="I42" s="36"/>
      <c r="J42" s="31">
        <f>SUM(H11:H41)+H7</f>
        <v>725311</v>
      </c>
      <c r="K42" s="22"/>
      <c r="L42" s="35" t="s">
        <v>17</v>
      </c>
      <c r="M42" s="36"/>
      <c r="N42" s="31">
        <f>SUM(L11:L41)+L7</f>
        <v>624246</v>
      </c>
      <c r="O42" s="8"/>
      <c r="P42" s="37" t="s">
        <v>18</v>
      </c>
      <c r="Q42" s="38"/>
      <c r="R42" s="31">
        <f>SUM(P11:P41)+P7</f>
        <v>627565</v>
      </c>
      <c r="S42" s="23"/>
      <c r="T42" s="29"/>
      <c r="U42" s="29"/>
      <c r="V42" s="29"/>
      <c r="W42" s="29"/>
    </row>
    <row r="43" spans="2:23" ht="19.5" customHeight="1">
      <c r="B43" s="44"/>
      <c r="C43" s="23"/>
      <c r="D43" s="33">
        <f>SUM(D11:D41)</f>
        <v>334998</v>
      </c>
      <c r="E43" s="34"/>
      <c r="F43" s="32"/>
      <c r="G43" s="14"/>
      <c r="H43" s="33">
        <f>SUM(H11:H41)</f>
        <v>397898</v>
      </c>
      <c r="I43" s="34"/>
      <c r="J43" s="32"/>
      <c r="K43" s="14"/>
      <c r="L43" s="33">
        <f>SUM(L11:L41)</f>
        <v>322455</v>
      </c>
      <c r="M43" s="34"/>
      <c r="N43" s="32"/>
      <c r="O43" s="1"/>
      <c r="P43" s="33">
        <f>SUM(P11:P41)</f>
        <v>353330</v>
      </c>
      <c r="Q43" s="34"/>
      <c r="R43" s="32"/>
      <c r="S43" s="23"/>
      <c r="T43" s="30"/>
      <c r="U43" s="30"/>
      <c r="V43" s="30"/>
      <c r="W43" s="30"/>
    </row>
  </sheetData>
  <sheetProtection/>
  <mergeCells count="44">
    <mergeCell ref="V9:W9"/>
    <mergeCell ref="R9:R10"/>
    <mergeCell ref="B2:W2"/>
    <mergeCell ref="B3:W3"/>
    <mergeCell ref="T5:W7"/>
    <mergeCell ref="P9:P10"/>
    <mergeCell ref="B9:B10"/>
    <mergeCell ref="Q9:Q10"/>
    <mergeCell ref="D5:F5"/>
    <mergeCell ref="D6:F6"/>
    <mergeCell ref="T9:U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P7:R7"/>
    <mergeCell ref="I9:I10"/>
    <mergeCell ref="J9:J10"/>
    <mergeCell ref="H9:H10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T42:W43"/>
    <mergeCell ref="R42:R43"/>
    <mergeCell ref="P43:Q43"/>
    <mergeCell ref="J42:J43"/>
    <mergeCell ref="H43:I43"/>
    <mergeCell ref="L42:M42"/>
    <mergeCell ref="N42:N43"/>
    <mergeCell ref="P42:Q42"/>
  </mergeCells>
  <conditionalFormatting sqref="T11:W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T12 V12" formula="1"/>
    <ignoredError sqref="Q42" formulaRange="1"/>
    <ignoredError sqref="T28:W36 T37:W37 V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2013-04-01T05:10:06Z</cp:lastPrinted>
  <dcterms:created xsi:type="dcterms:W3CDTF">2003-10-20T07:27:17Z</dcterms:created>
  <dcterms:modified xsi:type="dcterms:W3CDTF">2013-04-01T05:10:11Z</dcterms:modified>
  <cp:category/>
  <cp:version/>
  <cp:contentType/>
  <cp:contentStatus/>
</cp:coreProperties>
</file>