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Ağustos_2007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<sst xmlns="http://schemas.openxmlformats.org/spreadsheetml/2006/main" count="25" uniqueCount="13">
  <si>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</si>
  <si>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2005 YILI</t>
  </si>
  <si>
    <t>AYLIK</t>
  </si>
  <si>
    <t>YILLIK</t>
  </si>
  <si>
    <t>GEÇEN AYLAR DEVİR</t>
  </si>
  <si>
    <t>GÜNLÜK</t>
  </si>
  <si>
    <t>2006 YILI</t>
  </si>
  <si>
    <t>2005 / 2006 YILI KARŞILAŞTIRMASI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</si>
  <si>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</si>
  <si>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</si>
  <si>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</si>
  <si>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</si>
  <si>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A N T A L Y A  H A V A   L İ M A N I   G Ü N L Ü K   G E L E N   Y O L C U   İ S T A T İ S T İ Ğ İ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</si>
</sst>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d\ mmmm\ dddd"/>
    <numFmt numFmtId="185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8" fontId="3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85" fontId="3" fillId="0" borderId="9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2" fontId="4" fillId="0" borderId="12" xfId="0" applyNumberFormat="1" applyFont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view="pageBreakPreview" zoomScale="75" zoomScaleNormal="75" zoomScaleSheetLayoutView="75" workbookViewId="0" topLeftCell="A21">
      <selection activeCell="Q43" sqref="Q43"/>
    </sheetView>
  </sheetViews>
  <sheetFormatPr defaultColWidth="9.00390625" defaultRowHeight="13.5" customHeight="1"/>
  <cols>
    <col min="1" max="1" width="0.6171875" style="1" customWidth="1"/>
    <col min="2" max="2" width="25.75390625" style="49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52" t="s">
        <v>10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2:24" s="2" customFormat="1" ht="22.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ht="11.25" customHeight="1"/>
    <row r="5" spans="2:24" ht="6" customHeight="1">
      <c r="B5" s="69" t="s">
        <v>0</v>
      </c>
      <c r="C5" s="6"/>
      <c r="D5" s="7"/>
      <c r="E5" s="8"/>
      <c r="F5" s="9"/>
      <c r="H5" s="7"/>
      <c r="I5" s="8"/>
      <c r="J5" s="9"/>
      <c r="L5" s="60" t="s">
        <v>7</v>
      </c>
      <c r="M5" s="61"/>
      <c r="N5" s="61"/>
      <c r="O5" s="62"/>
      <c r="P5" s="10"/>
      <c r="Q5" s="7"/>
      <c r="R5" s="8"/>
      <c r="S5" s="9"/>
      <c r="U5" s="60" t="s">
        <v>9</v>
      </c>
      <c r="V5" s="61"/>
      <c r="W5" s="61"/>
      <c r="X5" s="62"/>
    </row>
    <row r="6" spans="2:24" s="11" customFormat="1" ht="18" customHeight="1">
      <c r="B6" s="70"/>
      <c r="C6" s="6"/>
      <c r="D6" s="72" t="s">
        <v>1</v>
      </c>
      <c r="E6" s="73"/>
      <c r="F6" s="74"/>
      <c r="G6" s="12"/>
      <c r="H6" s="72" t="s">
        <v>6</v>
      </c>
      <c r="I6" s="73"/>
      <c r="J6" s="74"/>
      <c r="K6" s="12"/>
      <c r="L6" s="63"/>
      <c r="M6" s="64"/>
      <c r="N6" s="64"/>
      <c r="O6" s="65"/>
      <c r="P6" s="10"/>
      <c r="Q6" s="72" t="s">
        <v>8</v>
      </c>
      <c r="R6" s="73"/>
      <c r="S6" s="74"/>
      <c r="U6" s="63"/>
      <c r="V6" s="64"/>
      <c r="W6" s="64"/>
      <c r="X6" s="65"/>
    </row>
    <row r="7" spans="2:24" s="11" customFormat="1" ht="16.5" customHeight="1">
      <c r="B7" s="70"/>
      <c r="C7" s="6"/>
      <c r="D7" s="56" t="s">
        <v>4</v>
      </c>
      <c r="E7" s="57"/>
      <c r="F7" s="58"/>
      <c r="G7" s="16"/>
      <c r="H7" s="56" t="s">
        <v>4</v>
      </c>
      <c r="I7" s="57"/>
      <c r="J7" s="58"/>
      <c r="K7" s="16"/>
      <c r="L7" s="63"/>
      <c r="M7" s="64"/>
      <c r="N7" s="64"/>
      <c r="O7" s="65"/>
      <c r="P7" s="10"/>
      <c r="Q7" s="56" t="s">
        <v>4</v>
      </c>
      <c r="R7" s="57"/>
      <c r="S7" s="58"/>
      <c r="U7" s="63"/>
      <c r="V7" s="64"/>
      <c r="W7" s="64"/>
      <c r="X7" s="65"/>
    </row>
    <row r="8" spans="2:24" s="11" customFormat="1" ht="9" customHeight="1">
      <c r="B8" s="70"/>
      <c r="C8" s="6"/>
      <c r="D8" s="13"/>
      <c r="E8" s="14"/>
      <c r="F8" s="15"/>
      <c r="G8" s="16"/>
      <c r="H8" s="13"/>
      <c r="I8" s="14"/>
      <c r="J8" s="15"/>
      <c r="K8" s="16"/>
      <c r="L8" s="63"/>
      <c r="M8" s="64"/>
      <c r="N8" s="64"/>
      <c r="O8" s="65"/>
      <c r="P8" s="10"/>
      <c r="Q8" s="17"/>
      <c r="R8" s="18"/>
      <c r="S8" s="19"/>
      <c r="U8" s="63"/>
      <c r="V8" s="64"/>
      <c r="W8" s="64"/>
      <c r="X8" s="65"/>
    </row>
    <row r="9" spans="2:24" s="11" customFormat="1" ht="20.25" customHeight="1">
      <c r="B9" s="70"/>
      <c r="C9" s="6"/>
      <c r="D9" s="53">
        <v>4090641</v>
      </c>
      <c r="E9" s="54"/>
      <c r="F9" s="55"/>
      <c r="G9" s="20"/>
      <c r="H9" s="53">
        <v>3662109</v>
      </c>
      <c r="I9" s="54"/>
      <c r="J9" s="55"/>
      <c r="K9" s="20"/>
      <c r="L9" s="63"/>
      <c r="M9" s="64"/>
      <c r="N9" s="64"/>
      <c r="O9" s="65"/>
      <c r="P9" s="10"/>
      <c r="Q9" s="53">
        <v>4180376</v>
      </c>
      <c r="R9" s="54"/>
      <c r="S9" s="55"/>
      <c r="U9" s="63"/>
      <c r="V9" s="64"/>
      <c r="W9" s="64"/>
      <c r="X9" s="65"/>
    </row>
    <row r="10" spans="2:24" ht="4.5" customHeight="1">
      <c r="B10" s="70"/>
      <c r="C10" s="6"/>
      <c r="D10" s="21"/>
      <c r="E10" s="22"/>
      <c r="F10" s="23"/>
      <c r="H10" s="21"/>
      <c r="I10" s="22"/>
      <c r="J10" s="23"/>
      <c r="L10" s="66"/>
      <c r="M10" s="67"/>
      <c r="N10" s="67"/>
      <c r="O10" s="68"/>
      <c r="P10" s="10"/>
      <c r="Q10" s="21"/>
      <c r="R10" s="22"/>
      <c r="S10" s="23"/>
      <c r="U10" s="66"/>
      <c r="V10" s="67"/>
      <c r="W10" s="67"/>
      <c r="X10" s="68"/>
    </row>
    <row r="11" spans="2:24" ht="48.75" customHeight="1">
      <c r="B11" s="71"/>
      <c r="C11" s="6"/>
      <c r="D11" s="24" t="s">
        <v>5</v>
      </c>
      <c r="E11" s="25" t="s">
        <v>2</v>
      </c>
      <c r="F11" s="24" t="s">
        <v>3</v>
      </c>
      <c r="G11" s="26"/>
      <c r="H11" s="24" t="s">
        <v>5</v>
      </c>
      <c r="I11" s="25" t="s">
        <v>2</v>
      </c>
      <c r="J11" s="24" t="s">
        <v>3</v>
      </c>
      <c r="K11" s="27"/>
      <c r="L11" s="75" t="s">
        <v>2</v>
      </c>
      <c r="M11" s="76"/>
      <c r="N11" s="75" t="s">
        <v>3</v>
      </c>
      <c r="O11" s="76"/>
      <c r="P11" s="28"/>
      <c r="Q11" s="24" t="s">
        <v>5</v>
      </c>
      <c r="R11" s="25" t="s">
        <v>2</v>
      </c>
      <c r="S11" s="24" t="s">
        <v>3</v>
      </c>
      <c r="U11" s="75" t="s">
        <v>2</v>
      </c>
      <c r="V11" s="76"/>
      <c r="W11" s="75" t="s">
        <v>3</v>
      </c>
      <c r="X11" s="76"/>
    </row>
    <row r="12" spans="2:24" ht="16.5" customHeight="1">
      <c r="B12" s="51">
        <v>39295</v>
      </c>
      <c r="C12" s="29"/>
      <c r="D12" s="30">
        <v>35887</v>
      </c>
      <c r="E12" s="30">
        <f>D12</f>
        <v>35887</v>
      </c>
      <c r="F12" s="30">
        <f aca="true" t="shared" si="0" ref="F12:F42">E12+$D$9</f>
        <v>4126528</v>
      </c>
      <c r="G12" s="31"/>
      <c r="H12" s="30">
        <v>36804</v>
      </c>
      <c r="I12" s="30">
        <f>H12</f>
        <v>36804</v>
      </c>
      <c r="J12" s="30">
        <f aca="true" t="shared" si="1" ref="J12:J42">I12+$H$9</f>
        <v>3698913</v>
      </c>
      <c r="K12" s="32"/>
      <c r="L12" s="30">
        <f aca="true" t="shared" si="2" ref="L12:L42">I12-E12</f>
        <v>917</v>
      </c>
      <c r="M12" s="33">
        <f aca="true" t="shared" si="3" ref="M12:M42">L12/E12</f>
        <v>0.025552428455986848</v>
      </c>
      <c r="N12" s="30">
        <f aca="true" t="shared" si="4" ref="N12:N42">J12-F12</f>
        <v>-427615</v>
      </c>
      <c r="O12" s="33">
        <f aca="true" t="shared" si="5" ref="O12:O42">N12/F12</f>
        <v>-0.10362585689470664</v>
      </c>
      <c r="P12" s="34"/>
      <c r="Q12" s="30">
        <v>43203</v>
      </c>
      <c r="R12" s="30">
        <f>Q12</f>
        <v>43203</v>
      </c>
      <c r="S12" s="30">
        <f>R12+$Q$9</f>
        <v>4223579</v>
      </c>
      <c r="U12" s="30">
        <f aca="true" t="shared" si="6" ref="U12:U30">IF(R12="","",R12-I12)</f>
        <v>6399</v>
      </c>
      <c r="V12" s="33">
        <f aca="true" t="shared" si="7" ref="V12:V30">IF(U12="","",U12/I12)</f>
        <v>0.17386697098141507</v>
      </c>
      <c r="W12" s="30">
        <f aca="true" t="shared" si="8" ref="W12:W30">IF(S12="","",S12-J12)</f>
        <v>524666</v>
      </c>
      <c r="X12" s="33">
        <f aca="true" t="shared" si="9" ref="X12:X30">IF(W12="","",W12/J12)</f>
        <v>0.14184329288090852</v>
      </c>
    </row>
    <row r="13" spans="2:24" ht="16.5" customHeight="1">
      <c r="B13" s="51">
        <f>B12+1</f>
        <v>39296</v>
      </c>
      <c r="C13" s="29"/>
      <c r="D13" s="30">
        <v>46027</v>
      </c>
      <c r="E13" s="30">
        <f aca="true" t="shared" si="10" ref="E13:E42">E12+D13</f>
        <v>81914</v>
      </c>
      <c r="F13" s="30">
        <f t="shared" si="0"/>
        <v>4172555</v>
      </c>
      <c r="G13" s="31"/>
      <c r="H13" s="30">
        <v>30494</v>
      </c>
      <c r="I13" s="30">
        <f aca="true" t="shared" si="11" ref="I13:I42">I12+H13</f>
        <v>67298</v>
      </c>
      <c r="J13" s="30">
        <f t="shared" si="1"/>
        <v>3729407</v>
      </c>
      <c r="K13" s="32"/>
      <c r="L13" s="30">
        <f t="shared" si="2"/>
        <v>-14616</v>
      </c>
      <c r="M13" s="33">
        <f t="shared" si="3"/>
        <v>-0.17843103742949923</v>
      </c>
      <c r="N13" s="30">
        <f t="shared" si="4"/>
        <v>-443148</v>
      </c>
      <c r="O13" s="33">
        <f t="shared" si="5"/>
        <v>-0.1062054304856377</v>
      </c>
      <c r="P13" s="34"/>
      <c r="Q13" s="30">
        <v>36809</v>
      </c>
      <c r="R13" s="30">
        <f aca="true" t="shared" si="12" ref="R13:R42">IF(Q13&lt;1,"",R12+Q13)</f>
        <v>80012</v>
      </c>
      <c r="S13" s="30">
        <f>R13+$Q$9</f>
        <v>4260388</v>
      </c>
      <c r="U13" s="30">
        <f t="shared" si="6"/>
        <v>12714</v>
      </c>
      <c r="V13" s="33">
        <f t="shared" si="7"/>
        <v>0.1889209188980356</v>
      </c>
      <c r="W13" s="30">
        <f t="shared" si="8"/>
        <v>530981</v>
      </c>
      <c r="X13" s="33">
        <f t="shared" si="9"/>
        <v>0.14237679073375473</v>
      </c>
    </row>
    <row r="14" spans="2:24" ht="16.5" customHeight="1">
      <c r="B14" s="51">
        <f aca="true" t="shared" si="13" ref="B14:B42">B13+1</f>
        <v>39297</v>
      </c>
      <c r="C14" s="29"/>
      <c r="D14" s="30">
        <v>36079</v>
      </c>
      <c r="E14" s="30">
        <f t="shared" si="10"/>
        <v>117993</v>
      </c>
      <c r="F14" s="30">
        <f t="shared" si="0"/>
        <v>4208634</v>
      </c>
      <c r="G14" s="31"/>
      <c r="H14" s="30">
        <v>26999</v>
      </c>
      <c r="I14" s="30">
        <f t="shared" si="11"/>
        <v>94297</v>
      </c>
      <c r="J14" s="30">
        <f t="shared" si="1"/>
        <v>3756406</v>
      </c>
      <c r="K14" s="32"/>
      <c r="L14" s="30">
        <f t="shared" si="2"/>
        <v>-23696</v>
      </c>
      <c r="M14" s="33">
        <f t="shared" si="3"/>
        <v>-0.2008254726975329</v>
      </c>
      <c r="N14" s="30">
        <f t="shared" si="4"/>
        <v>-452228</v>
      </c>
      <c r="O14" s="33">
        <f t="shared" si="5"/>
        <v>-0.1074524418136621</v>
      </c>
      <c r="P14" s="34"/>
      <c r="Q14" s="30">
        <v>44570</v>
      </c>
      <c r="R14" s="37">
        <f t="shared" si="12"/>
        <v>124582</v>
      </c>
      <c r="S14" s="30">
        <f aca="true" t="shared" si="14" ref="S14:S30">IF(Q14&lt;1,"",S13+Q14)</f>
        <v>4304958</v>
      </c>
      <c r="U14" s="30">
        <f t="shared" si="6"/>
        <v>30285</v>
      </c>
      <c r="V14" s="33">
        <f t="shared" si="7"/>
        <v>0.3211661028452655</v>
      </c>
      <c r="W14" s="30">
        <f t="shared" si="8"/>
        <v>548552</v>
      </c>
      <c r="X14" s="33">
        <f t="shared" si="9"/>
        <v>0.1460310733184858</v>
      </c>
    </row>
    <row r="15" spans="2:24" ht="16.5" customHeight="1">
      <c r="B15" s="51">
        <f t="shared" si="13"/>
        <v>39298</v>
      </c>
      <c r="C15" s="29"/>
      <c r="D15" s="30">
        <v>28629</v>
      </c>
      <c r="E15" s="30">
        <f t="shared" si="10"/>
        <v>146622</v>
      </c>
      <c r="F15" s="30">
        <f t="shared" si="0"/>
        <v>4237263</v>
      </c>
      <c r="G15" s="31"/>
      <c r="H15" s="30">
        <v>41315</v>
      </c>
      <c r="I15" s="30">
        <f t="shared" si="11"/>
        <v>135612</v>
      </c>
      <c r="J15" s="30">
        <f t="shared" si="1"/>
        <v>3797721</v>
      </c>
      <c r="K15" s="32"/>
      <c r="L15" s="30">
        <f t="shared" si="2"/>
        <v>-11010</v>
      </c>
      <c r="M15" s="33">
        <f t="shared" si="3"/>
        <v>-0.07509105045627532</v>
      </c>
      <c r="N15" s="30">
        <f t="shared" si="4"/>
        <v>-439542</v>
      </c>
      <c r="O15" s="33">
        <f t="shared" si="5"/>
        <v>-0.10373252734135219</v>
      </c>
      <c r="P15" s="34"/>
      <c r="Q15" s="30">
        <v>50317</v>
      </c>
      <c r="R15" s="37">
        <f t="shared" si="12"/>
        <v>174899</v>
      </c>
      <c r="S15" s="30">
        <f t="shared" si="14"/>
        <v>4355275</v>
      </c>
      <c r="U15" s="30">
        <f t="shared" si="6"/>
        <v>39287</v>
      </c>
      <c r="V15" s="33">
        <f t="shared" si="7"/>
        <v>0.2897015013420641</v>
      </c>
      <c r="W15" s="30">
        <f t="shared" si="8"/>
        <v>557554</v>
      </c>
      <c r="X15" s="33">
        <f t="shared" si="9"/>
        <v>0.14681278587868882</v>
      </c>
    </row>
    <row r="16" spans="2:24" ht="16.5" customHeight="1">
      <c r="B16" s="51">
        <f t="shared" si="13"/>
        <v>39299</v>
      </c>
      <c r="C16" s="29"/>
      <c r="D16" s="30">
        <v>41349</v>
      </c>
      <c r="E16" s="30">
        <f t="shared" si="10"/>
        <v>187971</v>
      </c>
      <c r="F16" s="30">
        <f t="shared" si="0"/>
        <v>4278612</v>
      </c>
      <c r="G16" s="31"/>
      <c r="H16" s="30">
        <v>44282</v>
      </c>
      <c r="I16" s="30">
        <f t="shared" si="11"/>
        <v>179894</v>
      </c>
      <c r="J16" s="30">
        <f t="shared" si="1"/>
        <v>3842003</v>
      </c>
      <c r="K16" s="32"/>
      <c r="L16" s="30">
        <f t="shared" si="2"/>
        <v>-8077</v>
      </c>
      <c r="M16" s="33">
        <f t="shared" si="3"/>
        <v>-0.04296939421506509</v>
      </c>
      <c r="N16" s="30">
        <f t="shared" si="4"/>
        <v>-436609</v>
      </c>
      <c r="O16" s="33">
        <f t="shared" si="5"/>
        <v>-0.10204454154758599</v>
      </c>
      <c r="P16" s="34"/>
      <c r="Q16" s="30">
        <v>53397</v>
      </c>
      <c r="R16" s="37">
        <f t="shared" si="12"/>
        <v>228296</v>
      </c>
      <c r="S16" s="30">
        <f t="shared" si="14"/>
        <v>4408672</v>
      </c>
      <c r="U16" s="30">
        <f t="shared" si="6"/>
        <v>48402</v>
      </c>
      <c r="V16" s="33">
        <f t="shared" si="7"/>
        <v>0.26905844552903374</v>
      </c>
      <c r="W16" s="30">
        <f t="shared" si="8"/>
        <v>566669</v>
      </c>
      <c r="X16" s="33">
        <f t="shared" si="9"/>
        <v>0.1474931175222924</v>
      </c>
    </row>
    <row r="17" spans="2:24" ht="16.5" customHeight="1">
      <c r="B17" s="51">
        <f t="shared" si="13"/>
        <v>39300</v>
      </c>
      <c r="C17" s="29"/>
      <c r="D17" s="30">
        <v>42695</v>
      </c>
      <c r="E17" s="30">
        <f t="shared" si="10"/>
        <v>230666</v>
      </c>
      <c r="F17" s="30">
        <f t="shared" si="0"/>
        <v>4321307</v>
      </c>
      <c r="G17" s="31"/>
      <c r="H17" s="30">
        <v>48402</v>
      </c>
      <c r="I17" s="30">
        <f t="shared" si="11"/>
        <v>228296</v>
      </c>
      <c r="J17" s="30">
        <f t="shared" si="1"/>
        <v>3890405</v>
      </c>
      <c r="K17" s="32"/>
      <c r="L17" s="30">
        <f t="shared" si="2"/>
        <v>-2370</v>
      </c>
      <c r="M17" s="33">
        <f t="shared" si="3"/>
        <v>-0.010274596169353091</v>
      </c>
      <c r="N17" s="30">
        <f t="shared" si="4"/>
        <v>-430902</v>
      </c>
      <c r="O17" s="33">
        <f t="shared" si="5"/>
        <v>-0.09971566472828707</v>
      </c>
      <c r="P17" s="34"/>
      <c r="Q17" s="30">
        <v>33640</v>
      </c>
      <c r="R17" s="37">
        <f t="shared" si="12"/>
        <v>261936</v>
      </c>
      <c r="S17" s="30">
        <f t="shared" si="14"/>
        <v>4442312</v>
      </c>
      <c r="U17" s="30">
        <f t="shared" si="6"/>
        <v>33640</v>
      </c>
      <c r="V17" s="33">
        <f t="shared" si="7"/>
        <v>0.1473525598346007</v>
      </c>
      <c r="W17" s="30">
        <f t="shared" si="8"/>
        <v>551907</v>
      </c>
      <c r="X17" s="33">
        <f t="shared" si="9"/>
        <v>0.1418636363052176</v>
      </c>
    </row>
    <row r="18" spans="2:24" ht="16.5" customHeight="1">
      <c r="B18" s="51">
        <f t="shared" si="13"/>
        <v>39301</v>
      </c>
      <c r="C18" s="29"/>
      <c r="D18" s="30">
        <v>50611</v>
      </c>
      <c r="E18" s="30">
        <f t="shared" si="10"/>
        <v>281277</v>
      </c>
      <c r="F18" s="30">
        <f t="shared" si="0"/>
        <v>4371918</v>
      </c>
      <c r="G18" s="31"/>
      <c r="H18" s="30">
        <v>31295</v>
      </c>
      <c r="I18" s="30">
        <f t="shared" si="11"/>
        <v>259591</v>
      </c>
      <c r="J18" s="30">
        <f t="shared" si="1"/>
        <v>3921700</v>
      </c>
      <c r="K18" s="32"/>
      <c r="L18" s="30">
        <f t="shared" si="2"/>
        <v>-21686</v>
      </c>
      <c r="M18" s="33">
        <f t="shared" si="3"/>
        <v>-0.07709837633364974</v>
      </c>
      <c r="N18" s="30">
        <f t="shared" si="4"/>
        <v>-450218</v>
      </c>
      <c r="O18" s="33">
        <f t="shared" si="5"/>
        <v>-0.10297951608424495</v>
      </c>
      <c r="P18" s="34"/>
      <c r="Q18" s="30">
        <v>46200</v>
      </c>
      <c r="R18" s="37">
        <f t="shared" si="12"/>
        <v>308136</v>
      </c>
      <c r="S18" s="30">
        <f t="shared" si="14"/>
        <v>4488512</v>
      </c>
      <c r="U18" s="30">
        <f t="shared" si="6"/>
        <v>48545</v>
      </c>
      <c r="V18" s="33">
        <f t="shared" si="7"/>
        <v>0.18700571283287942</v>
      </c>
      <c r="W18" s="30">
        <f t="shared" si="8"/>
        <v>566812</v>
      </c>
      <c r="X18" s="33">
        <f t="shared" si="9"/>
        <v>0.14453221817069128</v>
      </c>
    </row>
    <row r="19" spans="2:24" ht="16.5" customHeight="1">
      <c r="B19" s="51">
        <f t="shared" si="13"/>
        <v>39302</v>
      </c>
      <c r="C19" s="29"/>
      <c r="D19" s="30">
        <v>29733</v>
      </c>
      <c r="E19" s="30">
        <f t="shared" si="10"/>
        <v>311010</v>
      </c>
      <c r="F19" s="30">
        <f t="shared" si="0"/>
        <v>4401651</v>
      </c>
      <c r="G19" s="31"/>
      <c r="H19" s="30">
        <v>36911</v>
      </c>
      <c r="I19" s="30">
        <f t="shared" si="11"/>
        <v>296502</v>
      </c>
      <c r="J19" s="30">
        <f t="shared" si="1"/>
        <v>3958611</v>
      </c>
      <c r="K19" s="32"/>
      <c r="L19" s="30">
        <f t="shared" si="2"/>
        <v>-14508</v>
      </c>
      <c r="M19" s="33">
        <f t="shared" si="3"/>
        <v>-0.046648017748625446</v>
      </c>
      <c r="N19" s="30">
        <f t="shared" si="4"/>
        <v>-443040</v>
      </c>
      <c r="O19" s="33">
        <f t="shared" si="5"/>
        <v>-0.10065314128721246</v>
      </c>
      <c r="P19" s="34"/>
      <c r="Q19" s="30">
        <v>42799</v>
      </c>
      <c r="R19" s="37">
        <f t="shared" si="12"/>
        <v>350935</v>
      </c>
      <c r="S19" s="30">
        <f t="shared" si="14"/>
        <v>4531311</v>
      </c>
      <c r="U19" s="30">
        <f t="shared" si="6"/>
        <v>54433</v>
      </c>
      <c r="V19" s="33">
        <f t="shared" si="7"/>
        <v>0.18358392186224715</v>
      </c>
      <c r="W19" s="30">
        <f t="shared" si="8"/>
        <v>572700</v>
      </c>
      <c r="X19" s="33">
        <f t="shared" si="9"/>
        <v>0.1446719569060966</v>
      </c>
    </row>
    <row r="20" spans="2:24" ht="16.5" customHeight="1">
      <c r="B20" s="51">
        <f t="shared" si="13"/>
        <v>39303</v>
      </c>
      <c r="C20" s="29"/>
      <c r="D20" s="30">
        <v>41534</v>
      </c>
      <c r="E20" s="30">
        <f t="shared" si="10"/>
        <v>352544</v>
      </c>
      <c r="F20" s="30">
        <f t="shared" si="0"/>
        <v>4443185</v>
      </c>
      <c r="G20" s="31"/>
      <c r="H20" s="30">
        <v>31803</v>
      </c>
      <c r="I20" s="30">
        <f t="shared" si="11"/>
        <v>328305</v>
      </c>
      <c r="J20" s="30">
        <f t="shared" si="1"/>
        <v>3990414</v>
      </c>
      <c r="K20" s="32"/>
      <c r="L20" s="30">
        <f t="shared" si="2"/>
        <v>-24239</v>
      </c>
      <c r="M20" s="33">
        <f t="shared" si="3"/>
        <v>-0.06875453844059182</v>
      </c>
      <c r="N20" s="30">
        <f t="shared" si="4"/>
        <v>-452771</v>
      </c>
      <c r="O20" s="33">
        <f t="shared" si="5"/>
        <v>-0.10190235157887867</v>
      </c>
      <c r="P20" s="34"/>
      <c r="Q20" s="30">
        <v>33588</v>
      </c>
      <c r="R20" s="37">
        <f t="shared" si="12"/>
        <v>384523</v>
      </c>
      <c r="S20" s="30">
        <f t="shared" si="14"/>
        <v>4564899</v>
      </c>
      <c r="U20" s="30">
        <f t="shared" si="6"/>
        <v>56218</v>
      </c>
      <c r="V20" s="33">
        <f t="shared" si="7"/>
        <v>0.1712371118319855</v>
      </c>
      <c r="W20" s="30">
        <f t="shared" si="8"/>
        <v>574485</v>
      </c>
      <c r="X20" s="33">
        <f t="shared" si="9"/>
        <v>0.14396626515444264</v>
      </c>
    </row>
    <row r="21" spans="2:24" ht="16.5" customHeight="1">
      <c r="B21" s="51">
        <f t="shared" si="13"/>
        <v>39304</v>
      </c>
      <c r="C21" s="29"/>
      <c r="D21" s="30">
        <v>32955</v>
      </c>
      <c r="E21" s="30">
        <f t="shared" si="10"/>
        <v>385499</v>
      </c>
      <c r="F21" s="30">
        <f t="shared" si="0"/>
        <v>4476140</v>
      </c>
      <c r="G21" s="31"/>
      <c r="H21" s="30">
        <v>29789</v>
      </c>
      <c r="I21" s="30">
        <f t="shared" si="11"/>
        <v>358094</v>
      </c>
      <c r="J21" s="30">
        <f t="shared" si="1"/>
        <v>4020203</v>
      </c>
      <c r="K21" s="32"/>
      <c r="L21" s="30">
        <f t="shared" si="2"/>
        <v>-27405</v>
      </c>
      <c r="M21" s="33">
        <f t="shared" si="3"/>
        <v>-0.07108967857244766</v>
      </c>
      <c r="N21" s="30">
        <f t="shared" si="4"/>
        <v>-455937</v>
      </c>
      <c r="O21" s="33">
        <f t="shared" si="5"/>
        <v>-0.10185941458488787</v>
      </c>
      <c r="P21" s="34"/>
      <c r="Q21" s="30">
        <v>44533</v>
      </c>
      <c r="R21" s="37">
        <f t="shared" si="12"/>
        <v>429056</v>
      </c>
      <c r="S21" s="30">
        <f t="shared" si="14"/>
        <v>4609432</v>
      </c>
      <c r="U21" s="30">
        <f t="shared" si="6"/>
        <v>70962</v>
      </c>
      <c r="V21" s="33">
        <f t="shared" si="7"/>
        <v>0.19816584472233548</v>
      </c>
      <c r="W21" s="30">
        <f t="shared" si="8"/>
        <v>589229</v>
      </c>
      <c r="X21" s="33">
        <f t="shared" si="9"/>
        <v>0.1465669768417167</v>
      </c>
    </row>
    <row r="22" spans="2:24" ht="16.5" customHeight="1">
      <c r="B22" s="51">
        <f t="shared" si="13"/>
        <v>39305</v>
      </c>
      <c r="C22" s="29"/>
      <c r="D22" s="30">
        <v>26318</v>
      </c>
      <c r="E22" s="30">
        <f t="shared" si="10"/>
        <v>411817</v>
      </c>
      <c r="F22" s="30">
        <f t="shared" si="0"/>
        <v>4502458</v>
      </c>
      <c r="G22" s="31"/>
      <c r="H22" s="30">
        <v>39751</v>
      </c>
      <c r="I22" s="30">
        <f t="shared" si="11"/>
        <v>397845</v>
      </c>
      <c r="J22" s="30">
        <f t="shared" si="1"/>
        <v>4059954</v>
      </c>
      <c r="K22" s="32"/>
      <c r="L22" s="30">
        <f t="shared" si="2"/>
        <v>-13972</v>
      </c>
      <c r="M22" s="33">
        <f t="shared" si="3"/>
        <v>-0.033927691183219734</v>
      </c>
      <c r="N22" s="30">
        <f t="shared" si="4"/>
        <v>-442504</v>
      </c>
      <c r="O22" s="33">
        <f t="shared" si="5"/>
        <v>-0.098280539207695</v>
      </c>
      <c r="P22" s="34"/>
      <c r="Q22" s="30">
        <v>47488</v>
      </c>
      <c r="R22" s="37">
        <f t="shared" si="12"/>
        <v>476544</v>
      </c>
      <c r="S22" s="30">
        <f t="shared" si="14"/>
        <v>4656920</v>
      </c>
      <c r="U22" s="30">
        <f t="shared" si="6"/>
        <v>78699</v>
      </c>
      <c r="V22" s="33">
        <f t="shared" si="7"/>
        <v>0.19781321871583155</v>
      </c>
      <c r="W22" s="30">
        <f t="shared" si="8"/>
        <v>596966</v>
      </c>
      <c r="X22" s="33">
        <f t="shared" si="9"/>
        <v>0.14703762653468488</v>
      </c>
    </row>
    <row r="23" spans="2:24" ht="16.5" customHeight="1">
      <c r="B23" s="51">
        <f t="shared" si="13"/>
        <v>39306</v>
      </c>
      <c r="C23" s="29"/>
      <c r="D23" s="30">
        <v>37477</v>
      </c>
      <c r="E23" s="30">
        <f t="shared" si="10"/>
        <v>449294</v>
      </c>
      <c r="F23" s="30">
        <f t="shared" si="0"/>
        <v>4539935</v>
      </c>
      <c r="G23" s="31"/>
      <c r="H23" s="30">
        <v>44363</v>
      </c>
      <c r="I23" s="30">
        <f t="shared" si="11"/>
        <v>442208</v>
      </c>
      <c r="J23" s="30">
        <f t="shared" si="1"/>
        <v>4104317</v>
      </c>
      <c r="K23" s="32"/>
      <c r="L23" s="30">
        <f t="shared" si="2"/>
        <v>-7086</v>
      </c>
      <c r="M23" s="33">
        <f t="shared" si="3"/>
        <v>-0.015771410256980953</v>
      </c>
      <c r="N23" s="30">
        <f t="shared" si="4"/>
        <v>-435618</v>
      </c>
      <c r="O23" s="33">
        <f t="shared" si="5"/>
        <v>-0.09595247509050239</v>
      </c>
      <c r="P23" s="34"/>
      <c r="Q23" s="30">
        <v>53977</v>
      </c>
      <c r="R23" s="37">
        <f t="shared" si="12"/>
        <v>530521</v>
      </c>
      <c r="S23" s="30">
        <f t="shared" si="14"/>
        <v>4710897</v>
      </c>
      <c r="U23" s="30">
        <f t="shared" si="6"/>
        <v>88313</v>
      </c>
      <c r="V23" s="33">
        <f t="shared" si="7"/>
        <v>0.1997091866271076</v>
      </c>
      <c r="W23" s="30">
        <f t="shared" si="8"/>
        <v>606580</v>
      </c>
      <c r="X23" s="33">
        <f t="shared" si="9"/>
        <v>0.14779072864011236</v>
      </c>
    </row>
    <row r="24" spans="2:24" ht="16.5" customHeight="1">
      <c r="B24" s="51">
        <f t="shared" si="13"/>
        <v>39307</v>
      </c>
      <c r="C24" s="29"/>
      <c r="D24" s="30">
        <v>39895</v>
      </c>
      <c r="E24" s="30">
        <f t="shared" si="10"/>
        <v>489189</v>
      </c>
      <c r="F24" s="30">
        <f t="shared" si="0"/>
        <v>4579830</v>
      </c>
      <c r="G24" s="31"/>
      <c r="H24" s="30">
        <v>44991</v>
      </c>
      <c r="I24" s="30">
        <f t="shared" si="11"/>
        <v>487199</v>
      </c>
      <c r="J24" s="30">
        <f t="shared" si="1"/>
        <v>4149308</v>
      </c>
      <c r="K24" s="32"/>
      <c r="L24" s="30">
        <f t="shared" si="2"/>
        <v>-1990</v>
      </c>
      <c r="M24" s="33">
        <f t="shared" si="3"/>
        <v>-0.004067957374348155</v>
      </c>
      <c r="N24" s="30">
        <f t="shared" si="4"/>
        <v>-430522</v>
      </c>
      <c r="O24" s="33">
        <f t="shared" si="5"/>
        <v>-0.09400392590991369</v>
      </c>
      <c r="P24" s="34"/>
      <c r="Q24" s="30">
        <v>30983</v>
      </c>
      <c r="R24" s="37">
        <f t="shared" si="12"/>
        <v>561504</v>
      </c>
      <c r="S24" s="30">
        <f t="shared" si="14"/>
        <v>4741880</v>
      </c>
      <c r="U24" s="30">
        <f t="shared" si="6"/>
        <v>74305</v>
      </c>
      <c r="V24" s="33">
        <f t="shared" si="7"/>
        <v>0.15251468085936137</v>
      </c>
      <c r="W24" s="30">
        <f t="shared" si="8"/>
        <v>592572</v>
      </c>
      <c r="X24" s="33">
        <f t="shared" si="9"/>
        <v>0.14281224724701083</v>
      </c>
    </row>
    <row r="25" spans="2:24" ht="16.5" customHeight="1">
      <c r="B25" s="51">
        <f t="shared" si="13"/>
        <v>39308</v>
      </c>
      <c r="C25" s="29"/>
      <c r="D25" s="30">
        <v>46977</v>
      </c>
      <c r="E25" s="30">
        <f t="shared" si="10"/>
        <v>536166</v>
      </c>
      <c r="F25" s="30">
        <f t="shared" si="0"/>
        <v>4626807</v>
      </c>
      <c r="G25" s="31"/>
      <c r="H25" s="30">
        <v>32332</v>
      </c>
      <c r="I25" s="30">
        <f t="shared" si="11"/>
        <v>519531</v>
      </c>
      <c r="J25" s="30">
        <f t="shared" si="1"/>
        <v>4181640</v>
      </c>
      <c r="K25" s="32"/>
      <c r="L25" s="30">
        <f t="shared" si="2"/>
        <v>-16635</v>
      </c>
      <c r="M25" s="33">
        <f t="shared" si="3"/>
        <v>-0.03102583901254462</v>
      </c>
      <c r="N25" s="30">
        <f t="shared" si="4"/>
        <v>-445167</v>
      </c>
      <c r="O25" s="33">
        <f t="shared" si="5"/>
        <v>-0.09621473296811386</v>
      </c>
      <c r="P25" s="34"/>
      <c r="Q25" s="30">
        <v>43709</v>
      </c>
      <c r="R25" s="37">
        <f t="shared" si="12"/>
        <v>605213</v>
      </c>
      <c r="S25" s="30">
        <f t="shared" si="14"/>
        <v>4785589</v>
      </c>
      <c r="U25" s="30">
        <f t="shared" si="6"/>
        <v>85682</v>
      </c>
      <c r="V25" s="33">
        <f t="shared" si="7"/>
        <v>0.16492182372177983</v>
      </c>
      <c r="W25" s="30">
        <f t="shared" si="8"/>
        <v>603949</v>
      </c>
      <c r="X25" s="33">
        <f t="shared" si="9"/>
        <v>0.14442874087678517</v>
      </c>
    </row>
    <row r="26" spans="2:24" s="35" customFormat="1" ht="16.5" customHeight="1">
      <c r="B26" s="51">
        <f t="shared" si="13"/>
        <v>39309</v>
      </c>
      <c r="C26" s="36"/>
      <c r="D26" s="37">
        <v>29452</v>
      </c>
      <c r="E26" s="30">
        <f t="shared" si="10"/>
        <v>565618</v>
      </c>
      <c r="F26" s="37">
        <f t="shared" si="0"/>
        <v>4656259</v>
      </c>
      <c r="G26" s="38"/>
      <c r="H26" s="37">
        <v>37309</v>
      </c>
      <c r="I26" s="37">
        <f t="shared" si="11"/>
        <v>556840</v>
      </c>
      <c r="J26" s="37">
        <f t="shared" si="1"/>
        <v>4218949</v>
      </c>
      <c r="K26" s="39"/>
      <c r="L26" s="37">
        <f t="shared" si="2"/>
        <v>-8778</v>
      </c>
      <c r="M26" s="40">
        <f t="shared" si="3"/>
        <v>-0.015519308084254745</v>
      </c>
      <c r="N26" s="37">
        <f t="shared" si="4"/>
        <v>-437310</v>
      </c>
      <c r="O26" s="40">
        <f t="shared" si="5"/>
        <v>-0.09391874464027881</v>
      </c>
      <c r="P26" s="41"/>
      <c r="Q26" s="37">
        <v>43887</v>
      </c>
      <c r="R26" s="37">
        <f t="shared" si="12"/>
        <v>649100</v>
      </c>
      <c r="S26" s="30">
        <f t="shared" si="14"/>
        <v>4829476</v>
      </c>
      <c r="U26" s="30">
        <f t="shared" si="6"/>
        <v>92260</v>
      </c>
      <c r="V26" s="33">
        <f t="shared" si="7"/>
        <v>0.16568493642698082</v>
      </c>
      <c r="W26" s="30">
        <f t="shared" si="8"/>
        <v>610527</v>
      </c>
      <c r="X26" s="33">
        <f t="shared" si="9"/>
        <v>0.14471068505450055</v>
      </c>
    </row>
    <row r="27" spans="2:24" ht="16.5" customHeight="1">
      <c r="B27" s="51">
        <f t="shared" si="13"/>
        <v>39310</v>
      </c>
      <c r="C27" s="29"/>
      <c r="D27" s="30">
        <v>37851</v>
      </c>
      <c r="E27" s="30">
        <f t="shared" si="10"/>
        <v>603469</v>
      </c>
      <c r="F27" s="30">
        <f t="shared" si="0"/>
        <v>4694110</v>
      </c>
      <c r="G27" s="31"/>
      <c r="H27" s="30">
        <v>29772</v>
      </c>
      <c r="I27" s="37">
        <f t="shared" si="11"/>
        <v>586612</v>
      </c>
      <c r="J27" s="30">
        <f t="shared" si="1"/>
        <v>4248721</v>
      </c>
      <c r="K27" s="32"/>
      <c r="L27" s="30">
        <f t="shared" si="2"/>
        <v>-16857</v>
      </c>
      <c r="M27" s="33">
        <f t="shared" si="3"/>
        <v>-0.02793349782673178</v>
      </c>
      <c r="N27" s="30">
        <f t="shared" si="4"/>
        <v>-445389</v>
      </c>
      <c r="O27" s="33">
        <f t="shared" si="5"/>
        <v>-0.0948825229915788</v>
      </c>
      <c r="P27" s="34"/>
      <c r="Q27" s="30">
        <v>32440</v>
      </c>
      <c r="R27" s="30">
        <f t="shared" si="12"/>
        <v>681540</v>
      </c>
      <c r="S27" s="30">
        <f t="shared" si="14"/>
        <v>4861916</v>
      </c>
      <c r="U27" s="30">
        <f t="shared" si="6"/>
        <v>94928</v>
      </c>
      <c r="V27" s="33">
        <f t="shared" si="7"/>
        <v>0.16182416997947535</v>
      </c>
      <c r="W27" s="30">
        <f t="shared" si="8"/>
        <v>613195</v>
      </c>
      <c r="X27" s="33">
        <f t="shared" si="9"/>
        <v>0.14432460968842153</v>
      </c>
    </row>
    <row r="28" spans="2:24" ht="16.5" customHeight="1">
      <c r="B28" s="51">
        <f t="shared" si="13"/>
        <v>39311</v>
      </c>
      <c r="C28" s="29"/>
      <c r="D28" s="30">
        <v>31023</v>
      </c>
      <c r="E28" s="30">
        <f t="shared" si="10"/>
        <v>634492</v>
      </c>
      <c r="F28" s="30">
        <f t="shared" si="0"/>
        <v>4725133</v>
      </c>
      <c r="G28" s="31"/>
      <c r="H28" s="30">
        <v>28834</v>
      </c>
      <c r="I28" s="37">
        <f t="shared" si="11"/>
        <v>615446</v>
      </c>
      <c r="J28" s="30">
        <f t="shared" si="1"/>
        <v>4277555</v>
      </c>
      <c r="K28" s="32"/>
      <c r="L28" s="30">
        <f t="shared" si="2"/>
        <v>-19046</v>
      </c>
      <c r="M28" s="33">
        <f t="shared" si="3"/>
        <v>-0.03001771495936907</v>
      </c>
      <c r="N28" s="30">
        <f t="shared" si="4"/>
        <v>-447578</v>
      </c>
      <c r="O28" s="33">
        <f t="shared" si="5"/>
        <v>-0.0947228363730714</v>
      </c>
      <c r="P28" s="34"/>
      <c r="Q28" s="30">
        <v>42919</v>
      </c>
      <c r="R28" s="30">
        <f t="shared" si="12"/>
        <v>724459</v>
      </c>
      <c r="S28" s="30">
        <f t="shared" si="14"/>
        <v>4904835</v>
      </c>
      <c r="U28" s="30">
        <f t="shared" si="6"/>
        <v>109013</v>
      </c>
      <c r="V28" s="33">
        <f t="shared" si="7"/>
        <v>0.17712845643647046</v>
      </c>
      <c r="W28" s="30">
        <f t="shared" si="8"/>
        <v>627280</v>
      </c>
      <c r="X28" s="33">
        <f t="shared" si="9"/>
        <v>0.1466445200587719</v>
      </c>
    </row>
    <row r="29" spans="2:24" ht="16.5" customHeight="1">
      <c r="B29" s="51">
        <f t="shared" si="13"/>
        <v>39312</v>
      </c>
      <c r="C29" s="29"/>
      <c r="D29" s="30">
        <v>25543</v>
      </c>
      <c r="E29" s="30">
        <f t="shared" si="10"/>
        <v>660035</v>
      </c>
      <c r="F29" s="30">
        <f t="shared" si="0"/>
        <v>4750676</v>
      </c>
      <c r="G29" s="31"/>
      <c r="H29" s="30">
        <v>38400</v>
      </c>
      <c r="I29" s="37">
        <f t="shared" si="11"/>
        <v>653846</v>
      </c>
      <c r="J29" s="30">
        <f t="shared" si="1"/>
        <v>4315955</v>
      </c>
      <c r="K29" s="32"/>
      <c r="L29" s="30">
        <f t="shared" si="2"/>
        <v>-6189</v>
      </c>
      <c r="M29" s="33">
        <f t="shared" si="3"/>
        <v>-0.009376775474027892</v>
      </c>
      <c r="N29" s="30">
        <f t="shared" si="4"/>
        <v>-434721</v>
      </c>
      <c r="O29" s="33">
        <f t="shared" si="5"/>
        <v>-0.09150718760866874</v>
      </c>
      <c r="P29" s="34"/>
      <c r="Q29" s="30">
        <v>47512</v>
      </c>
      <c r="R29" s="30">
        <f t="shared" si="12"/>
        <v>771971</v>
      </c>
      <c r="S29" s="30">
        <f t="shared" si="14"/>
        <v>4952347</v>
      </c>
      <c r="U29" s="30">
        <f t="shared" si="6"/>
        <v>118125</v>
      </c>
      <c r="V29" s="33">
        <f t="shared" si="7"/>
        <v>0.18066180721454286</v>
      </c>
      <c r="W29" s="30">
        <f t="shared" si="8"/>
        <v>636392</v>
      </c>
      <c r="X29" s="33">
        <f t="shared" si="9"/>
        <v>0.14745102764046428</v>
      </c>
    </row>
    <row r="30" spans="2:24" ht="16.5" customHeight="1">
      <c r="B30" s="51">
        <f t="shared" si="13"/>
        <v>39313</v>
      </c>
      <c r="C30" s="29"/>
      <c r="D30" s="30">
        <v>35297</v>
      </c>
      <c r="E30" s="30">
        <f t="shared" si="10"/>
        <v>695332</v>
      </c>
      <c r="F30" s="30">
        <f t="shared" si="0"/>
        <v>4785973</v>
      </c>
      <c r="G30" s="31"/>
      <c r="H30" s="30">
        <v>41509</v>
      </c>
      <c r="I30" s="37">
        <f t="shared" si="11"/>
        <v>695355</v>
      </c>
      <c r="J30" s="30">
        <f t="shared" si="1"/>
        <v>4357464</v>
      </c>
      <c r="K30" s="32"/>
      <c r="L30" s="30">
        <f t="shared" si="2"/>
        <v>23</v>
      </c>
      <c r="M30" s="33">
        <f t="shared" si="3"/>
        <v>3.307772402248135E-05</v>
      </c>
      <c r="N30" s="30">
        <f t="shared" si="4"/>
        <v>-428509</v>
      </c>
      <c r="O30" s="33">
        <f t="shared" si="5"/>
        <v>-0.0895343538294094</v>
      </c>
      <c r="P30" s="34"/>
      <c r="Q30" s="30">
        <v>50160</v>
      </c>
      <c r="R30" s="30">
        <f t="shared" si="12"/>
        <v>822131</v>
      </c>
      <c r="S30" s="30">
        <f t="shared" si="14"/>
        <v>5002507</v>
      </c>
      <c r="U30" s="30">
        <f t="shared" si="6"/>
        <v>126776</v>
      </c>
      <c r="V30" s="33">
        <f t="shared" si="7"/>
        <v>0.18231838413472254</v>
      </c>
      <c r="W30" s="30">
        <f t="shared" si="8"/>
        <v>645043</v>
      </c>
      <c r="X30" s="33">
        <f t="shared" si="9"/>
        <v>0.14803174507006828</v>
      </c>
    </row>
    <row r="31" spans="2:24" ht="16.5" customHeight="1">
      <c r="B31" s="51">
        <f t="shared" si="13"/>
        <v>39314</v>
      </c>
      <c r="C31" s="29"/>
      <c r="D31" s="30">
        <v>37628</v>
      </c>
      <c r="E31" s="30">
        <f t="shared" si="10"/>
        <v>732960</v>
      </c>
      <c r="F31" s="30">
        <f t="shared" si="0"/>
        <v>4823601</v>
      </c>
      <c r="G31" s="31"/>
      <c r="H31" s="30">
        <v>44289</v>
      </c>
      <c r="I31" s="37">
        <f t="shared" si="11"/>
        <v>739644</v>
      </c>
      <c r="J31" s="30">
        <f t="shared" si="1"/>
        <v>4401753</v>
      </c>
      <c r="K31" s="32"/>
      <c r="L31" s="30">
        <f t="shared" si="2"/>
        <v>6684</v>
      </c>
      <c r="M31" s="33">
        <f t="shared" si="3"/>
        <v>0.009119187950229207</v>
      </c>
      <c r="N31" s="30">
        <f t="shared" si="4"/>
        <v>-421848</v>
      </c>
      <c r="O31" s="33">
        <f t="shared" si="5"/>
        <v>-0.08745499472282223</v>
      </c>
      <c r="P31" s="34"/>
      <c r="Q31" s="30">
        <v>31300</v>
      </c>
      <c r="R31" s="30">
        <f t="shared" si="12"/>
        <v>853431</v>
      </c>
      <c r="S31" s="30">
        <f aca="true" t="shared" si="15" ref="S31:S42">IF(Q31&lt;1,"",S30+Q31)</f>
        <v>5033807</v>
      </c>
      <c r="U31" s="30">
        <f aca="true" t="shared" si="16" ref="U31:U42">IF(R31="","",R31-I31)</f>
        <v>113787</v>
      </c>
      <c r="V31" s="33">
        <f aca="true" t="shared" si="17" ref="V31:V42">IF(U31="","",U31/I31)</f>
        <v>0.1538402258383763</v>
      </c>
      <c r="W31" s="30">
        <f aca="true" t="shared" si="18" ref="W31:W42">IF(S31="","",S31-J31)</f>
        <v>632054</v>
      </c>
      <c r="X31" s="33">
        <f aca="true" t="shared" si="19" ref="X31:X42">IF(W31="","",W31/J31)</f>
        <v>0.1435914282332516</v>
      </c>
    </row>
    <row r="32" spans="2:24" ht="16.5" customHeight="1">
      <c r="B32" s="51">
        <f t="shared" si="13"/>
        <v>39315</v>
      </c>
      <c r="C32" s="29"/>
      <c r="D32" s="30">
        <v>41215</v>
      </c>
      <c r="E32" s="30">
        <f t="shared" si="10"/>
        <v>774175</v>
      </c>
      <c r="F32" s="30">
        <f t="shared" si="0"/>
        <v>4864816</v>
      </c>
      <c r="G32" s="31"/>
      <c r="H32" s="30">
        <v>29599</v>
      </c>
      <c r="I32" s="37">
        <f t="shared" si="11"/>
        <v>769243</v>
      </c>
      <c r="J32" s="30">
        <f t="shared" si="1"/>
        <v>4431352</v>
      </c>
      <c r="K32" s="32"/>
      <c r="L32" s="30">
        <f t="shared" si="2"/>
        <v>-4932</v>
      </c>
      <c r="M32" s="33">
        <f t="shared" si="3"/>
        <v>-0.006370652630219266</v>
      </c>
      <c r="N32" s="30">
        <f t="shared" si="4"/>
        <v>-433464</v>
      </c>
      <c r="O32" s="33">
        <f t="shared" si="5"/>
        <v>-0.0891018283116977</v>
      </c>
      <c r="P32" s="34"/>
      <c r="Q32" s="30">
        <v>44434</v>
      </c>
      <c r="R32" s="30">
        <f t="shared" si="12"/>
        <v>897865</v>
      </c>
      <c r="S32" s="30">
        <f t="shared" si="15"/>
        <v>5078241</v>
      </c>
      <c r="U32" s="30">
        <f t="shared" si="16"/>
        <v>128622</v>
      </c>
      <c r="V32" s="33">
        <f t="shared" si="17"/>
        <v>0.16720594142553133</v>
      </c>
      <c r="W32" s="30">
        <f t="shared" si="18"/>
        <v>646889</v>
      </c>
      <c r="X32" s="33">
        <f t="shared" si="19"/>
        <v>0.14598005304024594</v>
      </c>
    </row>
    <row r="33" spans="2:24" ht="16.5" customHeight="1">
      <c r="B33" s="51">
        <f t="shared" si="13"/>
        <v>39316</v>
      </c>
      <c r="C33" s="29"/>
      <c r="D33" s="30">
        <v>25328</v>
      </c>
      <c r="E33" s="30">
        <f t="shared" si="10"/>
        <v>799503</v>
      </c>
      <c r="F33" s="30">
        <f t="shared" si="0"/>
        <v>4890144</v>
      </c>
      <c r="G33" s="31"/>
      <c r="H33" s="30">
        <v>35328</v>
      </c>
      <c r="I33" s="37">
        <f t="shared" si="11"/>
        <v>804571</v>
      </c>
      <c r="J33" s="30">
        <f t="shared" si="1"/>
        <v>4466680</v>
      </c>
      <c r="K33" s="32"/>
      <c r="L33" s="30">
        <f t="shared" si="2"/>
        <v>5068</v>
      </c>
      <c r="M33" s="33">
        <f t="shared" si="3"/>
        <v>0.0063389380652730505</v>
      </c>
      <c r="N33" s="30">
        <f t="shared" si="4"/>
        <v>-423464</v>
      </c>
      <c r="O33" s="33">
        <f t="shared" si="5"/>
        <v>-0.08659540496148989</v>
      </c>
      <c r="P33" s="34"/>
      <c r="Q33" s="30">
        <v>39686</v>
      </c>
      <c r="R33" s="30">
        <f t="shared" si="12"/>
        <v>937551</v>
      </c>
      <c r="S33" s="30">
        <f t="shared" si="15"/>
        <v>5117927</v>
      </c>
      <c r="U33" s="30">
        <f t="shared" si="16"/>
        <v>132980</v>
      </c>
      <c r="V33" s="33">
        <f t="shared" si="17"/>
        <v>0.16528062781283442</v>
      </c>
      <c r="W33" s="30">
        <f t="shared" si="18"/>
        <v>651247</v>
      </c>
      <c r="X33" s="33">
        <f t="shared" si="19"/>
        <v>0.1458011319369196</v>
      </c>
    </row>
    <row r="34" spans="2:24" ht="16.5" customHeight="1">
      <c r="B34" s="51">
        <f t="shared" si="13"/>
        <v>39317</v>
      </c>
      <c r="C34" s="29"/>
      <c r="D34" s="30">
        <v>34219</v>
      </c>
      <c r="E34" s="30">
        <f t="shared" si="10"/>
        <v>833722</v>
      </c>
      <c r="F34" s="30">
        <f t="shared" si="0"/>
        <v>4924363</v>
      </c>
      <c r="G34" s="31"/>
      <c r="H34" s="30">
        <v>28344</v>
      </c>
      <c r="I34" s="37">
        <f t="shared" si="11"/>
        <v>832915</v>
      </c>
      <c r="J34" s="30">
        <f t="shared" si="1"/>
        <v>4495024</v>
      </c>
      <c r="K34" s="32"/>
      <c r="L34" s="30">
        <f t="shared" si="2"/>
        <v>-807</v>
      </c>
      <c r="M34" s="33">
        <f t="shared" si="3"/>
        <v>-0.0009679485487968411</v>
      </c>
      <c r="N34" s="30">
        <f t="shared" si="4"/>
        <v>-429339</v>
      </c>
      <c r="O34" s="33">
        <f t="shared" si="5"/>
        <v>-0.0871867082097725</v>
      </c>
      <c r="P34" s="34"/>
      <c r="Q34" s="30">
        <v>33108</v>
      </c>
      <c r="R34" s="30">
        <f t="shared" si="12"/>
        <v>970659</v>
      </c>
      <c r="S34" s="30">
        <f t="shared" si="15"/>
        <v>5151035</v>
      </c>
      <c r="U34" s="30">
        <f t="shared" si="16"/>
        <v>137744</v>
      </c>
      <c r="V34" s="33">
        <f t="shared" si="17"/>
        <v>0.16537581866096782</v>
      </c>
      <c r="W34" s="30">
        <f t="shared" si="18"/>
        <v>656011</v>
      </c>
      <c r="X34" s="33">
        <f t="shared" si="19"/>
        <v>0.14594160120168434</v>
      </c>
    </row>
    <row r="35" spans="2:24" ht="16.5" customHeight="1">
      <c r="B35" s="51">
        <f t="shared" si="13"/>
        <v>39318</v>
      </c>
      <c r="C35" s="29"/>
      <c r="D35" s="30">
        <v>27453</v>
      </c>
      <c r="E35" s="30">
        <f t="shared" si="10"/>
        <v>861175</v>
      </c>
      <c r="F35" s="30">
        <f t="shared" si="0"/>
        <v>4951816</v>
      </c>
      <c r="G35" s="31"/>
      <c r="H35" s="30">
        <v>26338</v>
      </c>
      <c r="I35" s="37">
        <f t="shared" si="11"/>
        <v>859253</v>
      </c>
      <c r="J35" s="30">
        <f t="shared" si="1"/>
        <v>4521362</v>
      </c>
      <c r="K35" s="32"/>
      <c r="L35" s="30">
        <f t="shared" si="2"/>
        <v>-1922</v>
      </c>
      <c r="M35" s="33">
        <f t="shared" si="3"/>
        <v>-0.00223183441228554</v>
      </c>
      <c r="N35" s="30">
        <f t="shared" si="4"/>
        <v>-430454</v>
      </c>
      <c r="O35" s="33">
        <f t="shared" si="5"/>
        <v>-0.0869285126911016</v>
      </c>
      <c r="P35" s="34"/>
      <c r="Q35" s="30">
        <v>41849</v>
      </c>
      <c r="R35" s="30">
        <f t="shared" si="12"/>
        <v>1012508</v>
      </c>
      <c r="S35" s="30">
        <f t="shared" si="15"/>
        <v>5192884</v>
      </c>
      <c r="U35" s="30">
        <f t="shared" si="16"/>
        <v>153255</v>
      </c>
      <c r="V35" s="33">
        <f t="shared" si="17"/>
        <v>0.1783584113177376</v>
      </c>
      <c r="W35" s="30">
        <f t="shared" si="18"/>
        <v>671522</v>
      </c>
      <c r="X35" s="33">
        <f t="shared" si="19"/>
        <v>0.14852206038799812</v>
      </c>
    </row>
    <row r="36" spans="2:24" ht="16.5" customHeight="1">
      <c r="B36" s="51">
        <f t="shared" si="13"/>
        <v>39319</v>
      </c>
      <c r="C36" s="29"/>
      <c r="D36" s="30">
        <v>23844</v>
      </c>
      <c r="E36" s="30">
        <f t="shared" si="10"/>
        <v>885019</v>
      </c>
      <c r="F36" s="30">
        <f t="shared" si="0"/>
        <v>4975660</v>
      </c>
      <c r="G36" s="31"/>
      <c r="H36" s="30">
        <v>35127</v>
      </c>
      <c r="I36" s="37">
        <f t="shared" si="11"/>
        <v>894380</v>
      </c>
      <c r="J36" s="30">
        <f t="shared" si="1"/>
        <v>4556489</v>
      </c>
      <c r="K36" s="32"/>
      <c r="L36" s="30">
        <f t="shared" si="2"/>
        <v>9361</v>
      </c>
      <c r="M36" s="33">
        <f t="shared" si="3"/>
        <v>0.010577174049370692</v>
      </c>
      <c r="N36" s="30">
        <f t="shared" si="4"/>
        <v>-419171</v>
      </c>
      <c r="O36" s="33">
        <f t="shared" si="5"/>
        <v>-0.08424430125852651</v>
      </c>
      <c r="P36" s="34"/>
      <c r="Q36" s="30">
        <v>43107</v>
      </c>
      <c r="R36" s="30">
        <f t="shared" si="12"/>
        <v>1055615</v>
      </c>
      <c r="S36" s="30">
        <f t="shared" si="15"/>
        <v>5235991</v>
      </c>
      <c r="U36" s="30">
        <f t="shared" si="16"/>
        <v>161235</v>
      </c>
      <c r="V36" s="33">
        <f t="shared" si="17"/>
        <v>0.18027572172901898</v>
      </c>
      <c r="W36" s="30">
        <f t="shared" si="18"/>
        <v>679502</v>
      </c>
      <c r="X36" s="33">
        <f t="shared" si="19"/>
        <v>0.14912841883300937</v>
      </c>
    </row>
    <row r="37" spans="2:24" ht="16.5" customHeight="1">
      <c r="B37" s="51">
        <f t="shared" si="13"/>
        <v>39320</v>
      </c>
      <c r="C37" s="29"/>
      <c r="D37" s="30">
        <v>32626</v>
      </c>
      <c r="E37" s="30">
        <f t="shared" si="10"/>
        <v>917645</v>
      </c>
      <c r="F37" s="30">
        <f t="shared" si="0"/>
        <v>5008286</v>
      </c>
      <c r="G37" s="31"/>
      <c r="H37" s="30">
        <v>39014</v>
      </c>
      <c r="I37" s="37">
        <f t="shared" si="11"/>
        <v>933394</v>
      </c>
      <c r="J37" s="30">
        <f t="shared" si="1"/>
        <v>4595503</v>
      </c>
      <c r="K37" s="32"/>
      <c r="L37" s="30">
        <f t="shared" si="2"/>
        <v>15749</v>
      </c>
      <c r="M37" s="33">
        <f t="shared" si="3"/>
        <v>0.01716241030027952</v>
      </c>
      <c r="N37" s="30">
        <f t="shared" si="4"/>
        <v>-412783</v>
      </c>
      <c r="O37" s="33">
        <f t="shared" si="5"/>
        <v>-0.08242001355353908</v>
      </c>
      <c r="P37" s="34"/>
      <c r="Q37" s="30">
        <v>49358</v>
      </c>
      <c r="R37" s="30">
        <f t="shared" si="12"/>
        <v>1104973</v>
      </c>
      <c r="S37" s="30">
        <f t="shared" si="15"/>
        <v>5285349</v>
      </c>
      <c r="U37" s="30">
        <f t="shared" si="16"/>
        <v>171579</v>
      </c>
      <c r="V37" s="33">
        <f t="shared" si="17"/>
        <v>0.18382269438200802</v>
      </c>
      <c r="W37" s="30">
        <f t="shared" si="18"/>
        <v>689846</v>
      </c>
      <c r="X37" s="33">
        <f t="shared" si="19"/>
        <v>0.15011327378091147</v>
      </c>
    </row>
    <row r="38" spans="2:24" ht="16.5" customHeight="1">
      <c r="B38" s="51">
        <f t="shared" si="13"/>
        <v>39321</v>
      </c>
      <c r="C38" s="29"/>
      <c r="D38" s="30">
        <v>34499</v>
      </c>
      <c r="E38" s="30">
        <f t="shared" si="10"/>
        <v>952144</v>
      </c>
      <c r="F38" s="30">
        <f t="shared" si="0"/>
        <v>5042785</v>
      </c>
      <c r="G38" s="31"/>
      <c r="H38" s="30">
        <v>42615</v>
      </c>
      <c r="I38" s="37">
        <f t="shared" si="11"/>
        <v>976009</v>
      </c>
      <c r="J38" s="30">
        <f t="shared" si="1"/>
        <v>4638118</v>
      </c>
      <c r="K38" s="32"/>
      <c r="L38" s="30">
        <f t="shared" si="2"/>
        <v>23865</v>
      </c>
      <c r="M38" s="33">
        <f t="shared" si="3"/>
        <v>0.025064486044127778</v>
      </c>
      <c r="N38" s="30">
        <f t="shared" si="4"/>
        <v>-404667</v>
      </c>
      <c r="O38" s="33">
        <f t="shared" si="5"/>
        <v>-0.0802467287421534</v>
      </c>
      <c r="P38" s="34"/>
      <c r="Q38" s="30">
        <v>29699</v>
      </c>
      <c r="R38" s="30">
        <f t="shared" si="12"/>
        <v>1134672</v>
      </c>
      <c r="S38" s="30">
        <f t="shared" si="15"/>
        <v>5315048</v>
      </c>
      <c r="U38" s="30">
        <f t="shared" si="16"/>
        <v>158663</v>
      </c>
      <c r="V38" s="33">
        <f t="shared" si="17"/>
        <v>0.16256305013580818</v>
      </c>
      <c r="W38" s="30">
        <f t="shared" si="18"/>
        <v>676930</v>
      </c>
      <c r="X38" s="33">
        <f t="shared" si="19"/>
        <v>0.14594928373965474</v>
      </c>
    </row>
    <row r="39" spans="2:24" ht="16.5" customHeight="1">
      <c r="B39" s="51">
        <f t="shared" si="13"/>
        <v>39322</v>
      </c>
      <c r="C39" s="29"/>
      <c r="D39" s="30">
        <v>39631</v>
      </c>
      <c r="E39" s="30">
        <f t="shared" si="10"/>
        <v>991775</v>
      </c>
      <c r="F39" s="30">
        <f t="shared" si="0"/>
        <v>5082416</v>
      </c>
      <c r="G39" s="31"/>
      <c r="H39" s="30">
        <v>26663</v>
      </c>
      <c r="I39" s="37">
        <f t="shared" si="11"/>
        <v>1002672</v>
      </c>
      <c r="J39" s="30">
        <f t="shared" si="1"/>
        <v>4664781</v>
      </c>
      <c r="K39" s="32"/>
      <c r="L39" s="30">
        <f t="shared" si="2"/>
        <v>10897</v>
      </c>
      <c r="M39" s="33">
        <f t="shared" si="3"/>
        <v>0.010987371127523885</v>
      </c>
      <c r="N39" s="30">
        <f t="shared" si="4"/>
        <v>-417635</v>
      </c>
      <c r="O39" s="33">
        <f t="shared" si="5"/>
        <v>-0.08217253369263752</v>
      </c>
      <c r="P39" s="34"/>
      <c r="Q39" s="30">
        <v>39605</v>
      </c>
      <c r="R39" s="30">
        <f t="shared" si="12"/>
        <v>1174277</v>
      </c>
      <c r="S39" s="30">
        <f t="shared" si="15"/>
        <v>5354653</v>
      </c>
      <c r="U39" s="30">
        <f t="shared" si="16"/>
        <v>171605</v>
      </c>
      <c r="V39" s="33">
        <f t="shared" si="17"/>
        <v>0.1711476933633332</v>
      </c>
      <c r="W39" s="30">
        <f t="shared" si="18"/>
        <v>689872</v>
      </c>
      <c r="X39" s="33">
        <f t="shared" si="19"/>
        <v>0.1478894721960152</v>
      </c>
    </row>
    <row r="40" spans="2:24" ht="16.5" customHeight="1">
      <c r="B40" s="51">
        <f t="shared" si="13"/>
        <v>39323</v>
      </c>
      <c r="C40" s="29"/>
      <c r="D40" s="30">
        <v>21031</v>
      </c>
      <c r="E40" s="30">
        <f t="shared" si="10"/>
        <v>1012806</v>
      </c>
      <c r="F40" s="30">
        <f t="shared" si="0"/>
        <v>5103447</v>
      </c>
      <c r="G40" s="31"/>
      <c r="H40" s="30">
        <v>29668</v>
      </c>
      <c r="I40" s="37">
        <f t="shared" si="11"/>
        <v>1032340</v>
      </c>
      <c r="J40" s="30">
        <f t="shared" si="1"/>
        <v>4694449</v>
      </c>
      <c r="K40" s="32"/>
      <c r="L40" s="30">
        <f t="shared" si="2"/>
        <v>19534</v>
      </c>
      <c r="M40" s="33">
        <f t="shared" si="3"/>
        <v>0.019287010542986514</v>
      </c>
      <c r="N40" s="30">
        <f t="shared" si="4"/>
        <v>-408998</v>
      </c>
      <c r="O40" s="33">
        <f t="shared" si="5"/>
        <v>-0.08014152003538001</v>
      </c>
      <c r="P40" s="34"/>
      <c r="Q40" s="30">
        <v>35277</v>
      </c>
      <c r="R40" s="30">
        <f t="shared" si="12"/>
        <v>1209554</v>
      </c>
      <c r="S40" s="30">
        <f t="shared" si="15"/>
        <v>5389930</v>
      </c>
      <c r="U40" s="30">
        <f t="shared" si="16"/>
        <v>177214</v>
      </c>
      <c r="V40" s="33">
        <f t="shared" si="17"/>
        <v>0.17166243679407947</v>
      </c>
      <c r="W40" s="30">
        <f t="shared" si="18"/>
        <v>695481</v>
      </c>
      <c r="X40" s="33">
        <f t="shared" si="19"/>
        <v>0.14814965505003888</v>
      </c>
    </row>
    <row r="41" spans="2:24" ht="16.5" customHeight="1">
      <c r="B41" s="51">
        <f t="shared" si="13"/>
        <v>39324</v>
      </c>
      <c r="C41" s="29"/>
      <c r="D41" s="45">
        <v>27606</v>
      </c>
      <c r="E41" s="30">
        <f t="shared" si="10"/>
        <v>1040412</v>
      </c>
      <c r="F41" s="30">
        <f t="shared" si="0"/>
        <v>5131053</v>
      </c>
      <c r="G41" s="31"/>
      <c r="H41" s="45">
        <v>21818</v>
      </c>
      <c r="I41" s="37">
        <f t="shared" si="11"/>
        <v>1054158</v>
      </c>
      <c r="J41" s="30">
        <f t="shared" si="1"/>
        <v>4716267</v>
      </c>
      <c r="K41" s="32"/>
      <c r="L41" s="30">
        <f t="shared" si="2"/>
        <v>13746</v>
      </c>
      <c r="M41" s="33">
        <f t="shared" si="3"/>
        <v>0.013212073678504285</v>
      </c>
      <c r="N41" s="30">
        <f t="shared" si="4"/>
        <v>-414786</v>
      </c>
      <c r="O41" s="33">
        <f t="shared" si="5"/>
        <v>-0.08083837761956464</v>
      </c>
      <c r="P41" s="34"/>
      <c r="Q41" s="45">
        <v>29046</v>
      </c>
      <c r="R41" s="45">
        <f t="shared" si="12"/>
        <v>1238600</v>
      </c>
      <c r="S41" s="45">
        <f t="shared" si="15"/>
        <v>5418976</v>
      </c>
      <c r="U41" s="45">
        <f t="shared" si="16"/>
        <v>184442</v>
      </c>
      <c r="V41" s="46">
        <f t="shared" si="17"/>
        <v>0.17496618154014862</v>
      </c>
      <c r="W41" s="45">
        <f t="shared" si="18"/>
        <v>702709</v>
      </c>
      <c r="X41" s="46">
        <f t="shared" si="19"/>
        <v>0.1489968655294537</v>
      </c>
    </row>
    <row r="42" spans="2:24" ht="16.5" customHeight="1">
      <c r="B42" s="51">
        <f t="shared" si="13"/>
        <v>39325</v>
      </c>
      <c r="C42" s="29"/>
      <c r="D42" s="30">
        <v>23172</v>
      </c>
      <c r="E42" s="43">
        <f t="shared" si="10"/>
        <v>1063584</v>
      </c>
      <c r="F42" s="43">
        <f t="shared" si="0"/>
        <v>5154225</v>
      </c>
      <c r="G42" s="30"/>
      <c r="H42" s="30">
        <v>22717</v>
      </c>
      <c r="I42" s="44">
        <f t="shared" si="11"/>
        <v>1076875</v>
      </c>
      <c r="J42" s="43">
        <f t="shared" si="1"/>
        <v>4738984</v>
      </c>
      <c r="K42" s="32"/>
      <c r="L42" s="30">
        <f t="shared" si="2"/>
        <v>13291</v>
      </c>
      <c r="M42" s="33">
        <f t="shared" si="3"/>
        <v>0.012496427174534405</v>
      </c>
      <c r="N42" s="30">
        <f t="shared" si="4"/>
        <v>-415241</v>
      </c>
      <c r="O42" s="33">
        <f t="shared" si="5"/>
        <v>-0.08056322725530997</v>
      </c>
      <c r="P42" s="34"/>
      <c r="Q42" s="30">
        <v>38776</v>
      </c>
      <c r="R42" s="43">
        <f t="shared" si="12"/>
        <v>1277376</v>
      </c>
      <c r="S42" s="43">
        <f t="shared" si="15"/>
        <v>5457752</v>
      </c>
      <c r="T42" s="47"/>
      <c r="U42" s="43">
        <f t="shared" si="16"/>
        <v>200501</v>
      </c>
      <c r="V42" s="48">
        <f t="shared" si="17"/>
        <v>0.18618781195589088</v>
      </c>
      <c r="W42" s="43">
        <f t="shared" si="18"/>
        <v>718768</v>
      </c>
      <c r="X42" s="48">
        <f t="shared" si="19"/>
        <v>0.15167132870674388</v>
      </c>
    </row>
    <row r="43" spans="2:10" ht="18.75" customHeight="1">
      <c r="B43" s="50" t="s">
        <v>11</v>
      </c>
      <c r="C43" s="42"/>
      <c r="D43" s="42"/>
      <c r="E43" s="42"/>
      <c r="F43" s="42"/>
      <c r="G43" s="42"/>
      <c r="H43" s="42"/>
      <c r="I43" s="42"/>
      <c r="J43" s="42"/>
    </row>
  </sheetData>
  <mergeCells count="18">
    <mergeCell ref="U5:X10"/>
    <mergeCell ref="H6:J6"/>
    <mergeCell ref="H7:J7"/>
    <mergeCell ref="U11:V11"/>
    <mergeCell ref="W11:X11"/>
    <mergeCell ref="L11:M11"/>
    <mergeCell ref="N11:O11"/>
    <mergeCell ref="H9:J9"/>
    <mergeCell ref="B2:X2"/>
    <mergeCell ref="D9:F9"/>
    <mergeCell ref="D7:F7"/>
    <mergeCell ref="Q7:S7"/>
    <mergeCell ref="B3:X3"/>
    <mergeCell ref="L5:O10"/>
    <mergeCell ref="B5:B11"/>
    <mergeCell ref="Q9:S9"/>
    <mergeCell ref="Q6:S6"/>
    <mergeCell ref="D6:F6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ÖZEN</cp:lastModifiedBy>
  <cp:lastPrinted>2007-08-01T17:37:03Z</cp:lastPrinted>
  <dcterms:created xsi:type="dcterms:W3CDTF">2003-10-20T07:27:17Z</dcterms:created>
  <dcterms:modified xsi:type="dcterms:W3CDTF">2007-08-31T07:01:24Z</dcterms:modified>
  <cp:category/>
  <cp:version/>
  <cp:contentType/>
  <cp:contentStatus/>
</cp:coreProperties>
</file>