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Mayıs-2007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<sst xmlns="http://schemas.openxmlformats.org/spreadsheetml/2006/main" count="25" uniqueCount="13">
  <si>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</si>
  <si>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2005 YILI</t>
  </si>
  <si>
    <t>AYLIK</t>
  </si>
  <si>
    <t>YILLIK</t>
  </si>
  <si>
    <t>GEÇEN AYLAR DEVİR</t>
  </si>
  <si>
    <t>GÜNLÜK</t>
  </si>
  <si>
    <t>2006 YILI</t>
  </si>
  <si>
    <t>2005 / 2006 YILI KARŞILAŞTIRMASI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</si>
  <si>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</si>
  <si>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</si>
  <si>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</si>
  <si>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</si>
  <si>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A N T A L Y A  H A V A   L İ M A N I   G Ü N L Ü K   G E L E N   Y O L C U   İ S T A T İ S T İ Ğ İ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</si>
</sst>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left" vertical="center"/>
    </xf>
    <xf numFmtId="184" fontId="3" fillId="0" borderId="9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4"/>
  <sheetViews>
    <sheetView showGridLines="0" tabSelected="1" view="pageBreakPreview" zoomScale="75" zoomScaleNormal="75" zoomScaleSheetLayoutView="75" workbookViewId="0" topLeftCell="A1">
      <selection activeCell="B5" sqref="B5:B11"/>
    </sheetView>
  </sheetViews>
  <sheetFormatPr defaultColWidth="9.00390625" defaultRowHeight="13.5" customHeight="1"/>
  <cols>
    <col min="1" max="1" width="0.6171875" style="1" customWidth="1"/>
    <col min="2" max="2" width="25.75390625" style="1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5" t="s">
        <v>10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2:24" s="2" customFormat="1" ht="22.5" customHeight="1">
      <c r="B3" s="52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ht="11.25" customHeight="1"/>
    <row r="5" spans="2:24" ht="6" customHeight="1">
      <c r="B5" s="62" t="s">
        <v>0</v>
      </c>
      <c r="C5" s="6"/>
      <c r="D5" s="7"/>
      <c r="E5" s="8"/>
      <c r="F5" s="9"/>
      <c r="H5" s="7"/>
      <c r="I5" s="8"/>
      <c r="J5" s="9"/>
      <c r="L5" s="53" t="s">
        <v>7</v>
      </c>
      <c r="M5" s="54"/>
      <c r="N5" s="54"/>
      <c r="O5" s="55"/>
      <c r="P5" s="10"/>
      <c r="Q5" s="7"/>
      <c r="R5" s="8"/>
      <c r="S5" s="9"/>
      <c r="U5" s="53" t="s">
        <v>9</v>
      </c>
      <c r="V5" s="54"/>
      <c r="W5" s="54"/>
      <c r="X5" s="55"/>
    </row>
    <row r="6" spans="2:24" s="11" customFormat="1" ht="18" customHeight="1">
      <c r="B6" s="62"/>
      <c r="C6" s="6"/>
      <c r="D6" s="63" t="s">
        <v>1</v>
      </c>
      <c r="E6" s="64"/>
      <c r="F6" s="65"/>
      <c r="G6" s="12"/>
      <c r="H6" s="63" t="s">
        <v>6</v>
      </c>
      <c r="I6" s="64"/>
      <c r="J6" s="65"/>
      <c r="K6" s="12"/>
      <c r="L6" s="56"/>
      <c r="M6" s="57"/>
      <c r="N6" s="57"/>
      <c r="O6" s="58"/>
      <c r="P6" s="10"/>
      <c r="Q6" s="63" t="s">
        <v>8</v>
      </c>
      <c r="R6" s="64"/>
      <c r="S6" s="65"/>
      <c r="U6" s="56"/>
      <c r="V6" s="57"/>
      <c r="W6" s="57"/>
      <c r="X6" s="58"/>
    </row>
    <row r="7" spans="2:24" s="11" customFormat="1" ht="16.5" customHeight="1">
      <c r="B7" s="62"/>
      <c r="C7" s="6"/>
      <c r="D7" s="49" t="s">
        <v>4</v>
      </c>
      <c r="E7" s="50"/>
      <c r="F7" s="51"/>
      <c r="G7" s="16"/>
      <c r="H7" s="49" t="s">
        <v>4</v>
      </c>
      <c r="I7" s="50"/>
      <c r="J7" s="51"/>
      <c r="K7" s="16"/>
      <c r="L7" s="56"/>
      <c r="M7" s="57"/>
      <c r="N7" s="57"/>
      <c r="O7" s="58"/>
      <c r="P7" s="10"/>
      <c r="Q7" s="49" t="s">
        <v>4</v>
      </c>
      <c r="R7" s="50"/>
      <c r="S7" s="51"/>
      <c r="U7" s="56"/>
      <c r="V7" s="57"/>
      <c r="W7" s="57"/>
      <c r="X7" s="58"/>
    </row>
    <row r="8" spans="2:24" s="11" customFormat="1" ht="9" customHeight="1">
      <c r="B8" s="62"/>
      <c r="C8" s="6"/>
      <c r="D8" s="13"/>
      <c r="E8" s="14"/>
      <c r="F8" s="15"/>
      <c r="G8" s="16"/>
      <c r="H8" s="13"/>
      <c r="I8" s="14"/>
      <c r="J8" s="15"/>
      <c r="K8" s="16"/>
      <c r="L8" s="56"/>
      <c r="M8" s="57"/>
      <c r="N8" s="57"/>
      <c r="O8" s="58"/>
      <c r="P8" s="10"/>
      <c r="Q8" s="17"/>
      <c r="R8" s="18"/>
      <c r="S8" s="19"/>
      <c r="U8" s="56"/>
      <c r="V8" s="57"/>
      <c r="W8" s="57"/>
      <c r="X8" s="58"/>
    </row>
    <row r="9" spans="2:24" s="11" customFormat="1" ht="20.25" customHeight="1">
      <c r="B9" s="62"/>
      <c r="C9" s="6"/>
      <c r="D9" s="46">
        <v>1139009</v>
      </c>
      <c r="E9" s="47"/>
      <c r="F9" s="48"/>
      <c r="G9" s="20"/>
      <c r="H9" s="46">
        <v>962055</v>
      </c>
      <c r="I9" s="47"/>
      <c r="J9" s="48"/>
      <c r="K9" s="20"/>
      <c r="L9" s="56"/>
      <c r="M9" s="57"/>
      <c r="N9" s="57"/>
      <c r="O9" s="58"/>
      <c r="P9" s="10"/>
      <c r="Q9" s="46">
        <v>968527</v>
      </c>
      <c r="R9" s="47"/>
      <c r="S9" s="48"/>
      <c r="U9" s="56"/>
      <c r="V9" s="57"/>
      <c r="W9" s="57"/>
      <c r="X9" s="58"/>
    </row>
    <row r="10" spans="2:24" ht="4.5" customHeight="1">
      <c r="B10" s="62"/>
      <c r="C10" s="6"/>
      <c r="D10" s="21"/>
      <c r="E10" s="22"/>
      <c r="F10" s="23"/>
      <c r="H10" s="21"/>
      <c r="I10" s="22"/>
      <c r="J10" s="23"/>
      <c r="L10" s="59"/>
      <c r="M10" s="60"/>
      <c r="N10" s="60"/>
      <c r="O10" s="61"/>
      <c r="P10" s="10"/>
      <c r="Q10" s="21"/>
      <c r="R10" s="22"/>
      <c r="S10" s="23"/>
      <c r="U10" s="59"/>
      <c r="V10" s="60"/>
      <c r="W10" s="60"/>
      <c r="X10" s="61"/>
    </row>
    <row r="11" spans="2:24" ht="48.75" customHeight="1">
      <c r="B11" s="62"/>
      <c r="C11" s="6"/>
      <c r="D11" s="24" t="s">
        <v>5</v>
      </c>
      <c r="E11" s="25" t="s">
        <v>2</v>
      </c>
      <c r="F11" s="24" t="s">
        <v>3</v>
      </c>
      <c r="G11" s="26"/>
      <c r="H11" s="24" t="s">
        <v>5</v>
      </c>
      <c r="I11" s="25" t="s">
        <v>2</v>
      </c>
      <c r="J11" s="24" t="s">
        <v>3</v>
      </c>
      <c r="K11" s="27"/>
      <c r="L11" s="66" t="s">
        <v>2</v>
      </c>
      <c r="M11" s="67"/>
      <c r="N11" s="66" t="s">
        <v>3</v>
      </c>
      <c r="O11" s="67"/>
      <c r="P11" s="28"/>
      <c r="Q11" s="24" t="s">
        <v>5</v>
      </c>
      <c r="R11" s="25" t="s">
        <v>2</v>
      </c>
      <c r="S11" s="24" t="s">
        <v>3</v>
      </c>
      <c r="U11" s="66" t="s">
        <v>2</v>
      </c>
      <c r="V11" s="67"/>
      <c r="W11" s="66" t="s">
        <v>3</v>
      </c>
      <c r="X11" s="67"/>
    </row>
    <row r="12" spans="2:24" ht="16.5" customHeight="1">
      <c r="B12" s="68">
        <v>38473</v>
      </c>
      <c r="C12" s="29"/>
      <c r="D12" s="30">
        <v>45726</v>
      </c>
      <c r="E12" s="30">
        <f>D12</f>
        <v>45726</v>
      </c>
      <c r="F12" s="30">
        <f aca="true" t="shared" si="0" ref="F12:F42">E12+$D$9</f>
        <v>1184735</v>
      </c>
      <c r="G12" s="31"/>
      <c r="H12" s="30">
        <v>18751</v>
      </c>
      <c r="I12" s="30">
        <f>H12</f>
        <v>18751</v>
      </c>
      <c r="J12" s="30">
        <f aca="true" t="shared" si="1" ref="J12:J42">I12+$H$9</f>
        <v>980806</v>
      </c>
      <c r="K12" s="32"/>
      <c r="L12" s="30">
        <f aca="true" t="shared" si="2" ref="L12:L42">I12-E12</f>
        <v>-26975</v>
      </c>
      <c r="M12" s="33">
        <f aca="true" t="shared" si="3" ref="M12:M42">L12/E12</f>
        <v>-0.5899269562174693</v>
      </c>
      <c r="N12" s="30">
        <f aca="true" t="shared" si="4" ref="N12:N42">J12-F12</f>
        <v>-203929</v>
      </c>
      <c r="O12" s="33">
        <f aca="true" t="shared" si="5" ref="O12:O42">N12/F12</f>
        <v>-0.1721304764356586</v>
      </c>
      <c r="P12" s="34"/>
      <c r="Q12" s="30">
        <v>24395</v>
      </c>
      <c r="R12" s="30">
        <f>Q12</f>
        <v>24395</v>
      </c>
      <c r="S12" s="30">
        <f>R12+$Q$9</f>
        <v>992922</v>
      </c>
      <c r="U12" s="30">
        <f aca="true" t="shared" si="6" ref="U12:U29">IF(R12="","",R12-I12)</f>
        <v>5644</v>
      </c>
      <c r="V12" s="33">
        <f aca="true" t="shared" si="7" ref="V12:V29">IF(U12="","",U12/I12)</f>
        <v>0.30099728014505894</v>
      </c>
      <c r="W12" s="30">
        <f aca="true" t="shared" si="8" ref="W12:W29">IF(S12="","",S12-J12)</f>
        <v>12116</v>
      </c>
      <c r="X12" s="33">
        <f aca="true" t="shared" si="9" ref="X12:X29">IF(W12="","",W12/J12)</f>
        <v>0.012353105507103342</v>
      </c>
    </row>
    <row r="13" spans="2:24" ht="16.5" customHeight="1">
      <c r="B13" s="68">
        <f aca="true" t="shared" si="10" ref="B13:B42">B12+1</f>
        <v>38474</v>
      </c>
      <c r="C13" s="29"/>
      <c r="D13" s="30">
        <v>22609</v>
      </c>
      <c r="E13" s="30">
        <f aca="true" t="shared" si="11" ref="E13:E42">E12+D13</f>
        <v>68335</v>
      </c>
      <c r="F13" s="30">
        <f t="shared" si="0"/>
        <v>1207344</v>
      </c>
      <c r="G13" s="31"/>
      <c r="H13" s="30">
        <v>16842</v>
      </c>
      <c r="I13" s="30">
        <f aca="true" t="shared" si="12" ref="I13:I42">I12+H13</f>
        <v>35593</v>
      </c>
      <c r="J13" s="30">
        <f t="shared" si="1"/>
        <v>997648</v>
      </c>
      <c r="K13" s="32"/>
      <c r="L13" s="30">
        <f t="shared" si="2"/>
        <v>-32742</v>
      </c>
      <c r="M13" s="33">
        <f t="shared" si="3"/>
        <v>-0.4791395331821175</v>
      </c>
      <c r="N13" s="30">
        <f t="shared" si="4"/>
        <v>-209696</v>
      </c>
      <c r="O13" s="33">
        <f t="shared" si="5"/>
        <v>-0.17368372228627466</v>
      </c>
      <c r="P13" s="34"/>
      <c r="Q13" s="30">
        <v>17506</v>
      </c>
      <c r="R13" s="30">
        <f aca="true" t="shared" si="13" ref="R13:R42">IF(Q13&lt;1,"",R12+Q13)</f>
        <v>41901</v>
      </c>
      <c r="S13" s="30">
        <f aca="true" t="shared" si="14" ref="S13:S29">IF(Q13&lt;1,"",S12+Q13)</f>
        <v>1010428</v>
      </c>
      <c r="U13" s="30">
        <f t="shared" si="6"/>
        <v>6308</v>
      </c>
      <c r="V13" s="33">
        <f t="shared" si="7"/>
        <v>0.1772258590172225</v>
      </c>
      <c r="W13" s="30">
        <f t="shared" si="8"/>
        <v>12780</v>
      </c>
      <c r="X13" s="33">
        <f t="shared" si="9"/>
        <v>0.012810129424406203</v>
      </c>
    </row>
    <row r="14" spans="2:24" ht="16.5" customHeight="1">
      <c r="B14" s="68">
        <f t="shared" si="10"/>
        <v>38475</v>
      </c>
      <c r="C14" s="29"/>
      <c r="D14" s="30">
        <v>26357</v>
      </c>
      <c r="E14" s="30">
        <f t="shared" si="11"/>
        <v>94692</v>
      </c>
      <c r="F14" s="30">
        <f t="shared" si="0"/>
        <v>1233701</v>
      </c>
      <c r="G14" s="31"/>
      <c r="H14" s="30">
        <v>13015</v>
      </c>
      <c r="I14" s="30">
        <f t="shared" si="12"/>
        <v>48608</v>
      </c>
      <c r="J14" s="30">
        <f t="shared" si="1"/>
        <v>1010663</v>
      </c>
      <c r="K14" s="32"/>
      <c r="L14" s="30">
        <f t="shared" si="2"/>
        <v>-46084</v>
      </c>
      <c r="M14" s="33">
        <f t="shared" si="3"/>
        <v>-0.48667258057702867</v>
      </c>
      <c r="N14" s="30">
        <f t="shared" si="4"/>
        <v>-223038</v>
      </c>
      <c r="O14" s="33">
        <f t="shared" si="5"/>
        <v>-0.18078772733425685</v>
      </c>
      <c r="P14" s="34"/>
      <c r="Q14" s="30">
        <v>11420</v>
      </c>
      <c r="R14" s="30">
        <f t="shared" si="13"/>
        <v>53321</v>
      </c>
      <c r="S14" s="30">
        <f t="shared" si="14"/>
        <v>1021848</v>
      </c>
      <c r="U14" s="30">
        <f t="shared" si="6"/>
        <v>4713</v>
      </c>
      <c r="V14" s="33">
        <f t="shared" si="7"/>
        <v>0.0969593482554312</v>
      </c>
      <c r="W14" s="30">
        <f t="shared" si="8"/>
        <v>11185</v>
      </c>
      <c r="X14" s="33">
        <f t="shared" si="9"/>
        <v>0.011066992657295261</v>
      </c>
    </row>
    <row r="15" spans="2:24" ht="16.5" customHeight="1">
      <c r="B15" s="68">
        <f t="shared" si="10"/>
        <v>38476</v>
      </c>
      <c r="C15" s="29"/>
      <c r="D15" s="30">
        <v>20263</v>
      </c>
      <c r="E15" s="30">
        <f t="shared" si="11"/>
        <v>114955</v>
      </c>
      <c r="F15" s="30">
        <f t="shared" si="0"/>
        <v>1253964</v>
      </c>
      <c r="G15" s="31"/>
      <c r="H15" s="30">
        <v>9435</v>
      </c>
      <c r="I15" s="30">
        <f t="shared" si="12"/>
        <v>58043</v>
      </c>
      <c r="J15" s="30">
        <f t="shared" si="1"/>
        <v>1020098</v>
      </c>
      <c r="K15" s="32"/>
      <c r="L15" s="30">
        <f t="shared" si="2"/>
        <v>-56912</v>
      </c>
      <c r="M15" s="33">
        <f t="shared" si="3"/>
        <v>-0.4950806837458136</v>
      </c>
      <c r="N15" s="30">
        <f t="shared" si="4"/>
        <v>-233866</v>
      </c>
      <c r="O15" s="33">
        <f t="shared" si="5"/>
        <v>-0.18650136686539645</v>
      </c>
      <c r="P15" s="34"/>
      <c r="Q15" s="30">
        <v>18995</v>
      </c>
      <c r="R15" s="30">
        <f t="shared" si="13"/>
        <v>72316</v>
      </c>
      <c r="S15" s="30">
        <f t="shared" si="14"/>
        <v>1040843</v>
      </c>
      <c r="U15" s="30">
        <f t="shared" si="6"/>
        <v>14273</v>
      </c>
      <c r="V15" s="33">
        <f t="shared" si="7"/>
        <v>0.24590389883362335</v>
      </c>
      <c r="W15" s="30">
        <f t="shared" si="8"/>
        <v>20745</v>
      </c>
      <c r="X15" s="33">
        <f t="shared" si="9"/>
        <v>0.020336281416099236</v>
      </c>
    </row>
    <row r="16" spans="2:24" ht="16.5" customHeight="1">
      <c r="B16" s="68">
        <f t="shared" si="10"/>
        <v>38477</v>
      </c>
      <c r="C16" s="29"/>
      <c r="D16" s="30">
        <v>14171</v>
      </c>
      <c r="E16" s="30">
        <f t="shared" si="11"/>
        <v>129126</v>
      </c>
      <c r="F16" s="30">
        <f t="shared" si="0"/>
        <v>1268135</v>
      </c>
      <c r="G16" s="31"/>
      <c r="H16" s="30">
        <v>16751</v>
      </c>
      <c r="I16" s="30">
        <f t="shared" si="12"/>
        <v>74794</v>
      </c>
      <c r="J16" s="30">
        <f t="shared" si="1"/>
        <v>1036849</v>
      </c>
      <c r="K16" s="32"/>
      <c r="L16" s="30">
        <f t="shared" si="2"/>
        <v>-54332</v>
      </c>
      <c r="M16" s="33">
        <f t="shared" si="3"/>
        <v>-0.42076731254743427</v>
      </c>
      <c r="N16" s="30">
        <f t="shared" si="4"/>
        <v>-231286</v>
      </c>
      <c r="O16" s="33">
        <f t="shared" si="5"/>
        <v>-0.18238279047577743</v>
      </c>
      <c r="P16" s="34"/>
      <c r="Q16" s="30">
        <v>29345</v>
      </c>
      <c r="R16" s="30">
        <f t="shared" si="13"/>
        <v>101661</v>
      </c>
      <c r="S16" s="30">
        <f t="shared" si="14"/>
        <v>1070188</v>
      </c>
      <c r="U16" s="30">
        <f t="shared" si="6"/>
        <v>26867</v>
      </c>
      <c r="V16" s="33">
        <f t="shared" si="7"/>
        <v>0.3592133058801508</v>
      </c>
      <c r="W16" s="30">
        <f t="shared" si="8"/>
        <v>33339</v>
      </c>
      <c r="X16" s="33">
        <f t="shared" si="9"/>
        <v>0.03215415166528588</v>
      </c>
    </row>
    <row r="17" spans="2:24" ht="16.5" customHeight="1">
      <c r="B17" s="68">
        <f t="shared" si="10"/>
        <v>38478</v>
      </c>
      <c r="C17" s="29"/>
      <c r="D17" s="30">
        <v>25042</v>
      </c>
      <c r="E17" s="30">
        <f t="shared" si="11"/>
        <v>154168</v>
      </c>
      <c r="F17" s="30">
        <f t="shared" si="0"/>
        <v>1293177</v>
      </c>
      <c r="G17" s="31"/>
      <c r="H17" s="30">
        <v>23685</v>
      </c>
      <c r="I17" s="30">
        <f t="shared" si="12"/>
        <v>98479</v>
      </c>
      <c r="J17" s="30">
        <f t="shared" si="1"/>
        <v>1060534</v>
      </c>
      <c r="K17" s="32"/>
      <c r="L17" s="30">
        <f t="shared" si="2"/>
        <v>-55689</v>
      </c>
      <c r="M17" s="33">
        <f t="shared" si="3"/>
        <v>-0.3612228218566758</v>
      </c>
      <c r="N17" s="30">
        <f t="shared" si="4"/>
        <v>-232643</v>
      </c>
      <c r="O17" s="33">
        <f t="shared" si="5"/>
        <v>-0.17990035393453488</v>
      </c>
      <c r="P17" s="34"/>
      <c r="Q17" s="30">
        <v>30072</v>
      </c>
      <c r="R17" s="30">
        <f t="shared" si="13"/>
        <v>131733</v>
      </c>
      <c r="S17" s="30">
        <f t="shared" si="14"/>
        <v>1100260</v>
      </c>
      <c r="U17" s="30">
        <f t="shared" si="6"/>
        <v>33254</v>
      </c>
      <c r="V17" s="33">
        <f t="shared" si="7"/>
        <v>0.3376760527625179</v>
      </c>
      <c r="W17" s="30">
        <f t="shared" si="8"/>
        <v>39726</v>
      </c>
      <c r="X17" s="33">
        <f t="shared" si="9"/>
        <v>0.037458487893834616</v>
      </c>
    </row>
    <row r="18" spans="2:24" ht="16.5" customHeight="1">
      <c r="B18" s="68">
        <f t="shared" si="10"/>
        <v>38479</v>
      </c>
      <c r="C18" s="29"/>
      <c r="D18" s="30">
        <v>29384</v>
      </c>
      <c r="E18" s="30">
        <f t="shared" si="11"/>
        <v>183552</v>
      </c>
      <c r="F18" s="30">
        <f t="shared" si="0"/>
        <v>1322561</v>
      </c>
      <c r="G18" s="31"/>
      <c r="H18" s="30">
        <v>27810</v>
      </c>
      <c r="I18" s="30">
        <f t="shared" si="12"/>
        <v>126289</v>
      </c>
      <c r="J18" s="30">
        <f t="shared" si="1"/>
        <v>1088344</v>
      </c>
      <c r="K18" s="32"/>
      <c r="L18" s="30">
        <f t="shared" si="2"/>
        <v>-57263</v>
      </c>
      <c r="M18" s="33">
        <f t="shared" si="3"/>
        <v>-0.31197153940027894</v>
      </c>
      <c r="N18" s="30">
        <f t="shared" si="4"/>
        <v>-234217</v>
      </c>
      <c r="O18" s="33">
        <f t="shared" si="5"/>
        <v>-0.1770935329258915</v>
      </c>
      <c r="P18" s="34"/>
      <c r="Q18" s="30">
        <v>16544</v>
      </c>
      <c r="R18" s="30">
        <f t="shared" si="13"/>
        <v>148277</v>
      </c>
      <c r="S18" s="30">
        <f t="shared" si="14"/>
        <v>1116804</v>
      </c>
      <c r="U18" s="30">
        <f t="shared" si="6"/>
        <v>21988</v>
      </c>
      <c r="V18" s="33">
        <f t="shared" si="7"/>
        <v>0.17410859219726182</v>
      </c>
      <c r="W18" s="30">
        <f t="shared" si="8"/>
        <v>28460</v>
      </c>
      <c r="X18" s="33">
        <f t="shared" si="9"/>
        <v>0.02614982027741229</v>
      </c>
    </row>
    <row r="19" spans="2:24" ht="16.5" customHeight="1">
      <c r="B19" s="68">
        <f t="shared" si="10"/>
        <v>38480</v>
      </c>
      <c r="C19" s="29"/>
      <c r="D19" s="30">
        <v>32579</v>
      </c>
      <c r="E19" s="30">
        <f t="shared" si="11"/>
        <v>216131</v>
      </c>
      <c r="F19" s="30">
        <f t="shared" si="0"/>
        <v>1355140</v>
      </c>
      <c r="G19" s="31"/>
      <c r="H19" s="30">
        <v>14466</v>
      </c>
      <c r="I19" s="30">
        <f t="shared" si="12"/>
        <v>140755</v>
      </c>
      <c r="J19" s="30">
        <f t="shared" si="1"/>
        <v>1102810</v>
      </c>
      <c r="K19" s="32"/>
      <c r="L19" s="30">
        <f t="shared" si="2"/>
        <v>-75376</v>
      </c>
      <c r="M19" s="33">
        <f t="shared" si="3"/>
        <v>-0.34875145166588783</v>
      </c>
      <c r="N19" s="30">
        <f t="shared" si="4"/>
        <v>-252330</v>
      </c>
      <c r="O19" s="33">
        <f t="shared" si="5"/>
        <v>-0.18620216361409153</v>
      </c>
      <c r="P19" s="34"/>
      <c r="Q19" s="30">
        <v>23582</v>
      </c>
      <c r="R19" s="30">
        <f t="shared" si="13"/>
        <v>171859</v>
      </c>
      <c r="S19" s="30">
        <f t="shared" si="14"/>
        <v>1140386</v>
      </c>
      <c r="U19" s="30">
        <f t="shared" si="6"/>
        <v>31104</v>
      </c>
      <c r="V19" s="33">
        <f t="shared" si="7"/>
        <v>0.22097971652872012</v>
      </c>
      <c r="W19" s="30">
        <f t="shared" si="8"/>
        <v>37576</v>
      </c>
      <c r="X19" s="33">
        <f t="shared" si="9"/>
        <v>0.034072959077266256</v>
      </c>
    </row>
    <row r="20" spans="2:24" ht="16.5" customHeight="1">
      <c r="B20" s="68">
        <f t="shared" si="10"/>
        <v>38481</v>
      </c>
      <c r="C20" s="29"/>
      <c r="D20" s="30">
        <v>19969</v>
      </c>
      <c r="E20" s="30">
        <f t="shared" si="11"/>
        <v>236100</v>
      </c>
      <c r="F20" s="30">
        <f t="shared" si="0"/>
        <v>1375109</v>
      </c>
      <c r="G20" s="31"/>
      <c r="H20" s="30">
        <v>21722</v>
      </c>
      <c r="I20" s="30">
        <f t="shared" si="12"/>
        <v>162477</v>
      </c>
      <c r="J20" s="30">
        <f t="shared" si="1"/>
        <v>1124532</v>
      </c>
      <c r="K20" s="32"/>
      <c r="L20" s="30">
        <f t="shared" si="2"/>
        <v>-73623</v>
      </c>
      <c r="M20" s="33">
        <f t="shared" si="3"/>
        <v>-0.3118297331639136</v>
      </c>
      <c r="N20" s="30">
        <f t="shared" si="4"/>
        <v>-250577</v>
      </c>
      <c r="O20" s="33">
        <f t="shared" si="5"/>
        <v>-0.18222337283808046</v>
      </c>
      <c r="P20" s="34"/>
      <c r="Q20" s="30">
        <v>23644</v>
      </c>
      <c r="R20" s="30">
        <f t="shared" si="13"/>
        <v>195503</v>
      </c>
      <c r="S20" s="30">
        <f t="shared" si="14"/>
        <v>1164030</v>
      </c>
      <c r="U20" s="30">
        <f t="shared" si="6"/>
        <v>33026</v>
      </c>
      <c r="V20" s="33">
        <f t="shared" si="7"/>
        <v>0.2032656929903925</v>
      </c>
      <c r="W20" s="30">
        <f t="shared" si="8"/>
        <v>39498</v>
      </c>
      <c r="X20" s="33">
        <f t="shared" si="9"/>
        <v>0.035123944894409405</v>
      </c>
    </row>
    <row r="21" spans="2:24" ht="16.5" customHeight="1">
      <c r="B21" s="68">
        <f t="shared" si="10"/>
        <v>38482</v>
      </c>
      <c r="C21" s="29"/>
      <c r="D21" s="30">
        <v>29727</v>
      </c>
      <c r="E21" s="30">
        <f t="shared" si="11"/>
        <v>265827</v>
      </c>
      <c r="F21" s="30">
        <f t="shared" si="0"/>
        <v>1404836</v>
      </c>
      <c r="G21" s="31"/>
      <c r="H21" s="30">
        <v>15694</v>
      </c>
      <c r="I21" s="30">
        <f t="shared" si="12"/>
        <v>178171</v>
      </c>
      <c r="J21" s="30">
        <f t="shared" si="1"/>
        <v>1140226</v>
      </c>
      <c r="K21" s="32"/>
      <c r="L21" s="30">
        <f t="shared" si="2"/>
        <v>-87656</v>
      </c>
      <c r="M21" s="33">
        <f t="shared" si="3"/>
        <v>-0.329748294943704</v>
      </c>
      <c r="N21" s="30">
        <f t="shared" si="4"/>
        <v>-264610</v>
      </c>
      <c r="O21" s="33">
        <f t="shared" si="5"/>
        <v>-0.18835650567041276</v>
      </c>
      <c r="P21" s="34"/>
      <c r="Q21" s="30">
        <v>17075</v>
      </c>
      <c r="R21" s="30">
        <f t="shared" si="13"/>
        <v>212578</v>
      </c>
      <c r="S21" s="30">
        <f t="shared" si="14"/>
        <v>1181105</v>
      </c>
      <c r="U21" s="30">
        <f t="shared" si="6"/>
        <v>34407</v>
      </c>
      <c r="V21" s="33">
        <f t="shared" si="7"/>
        <v>0.1931122348754848</v>
      </c>
      <c r="W21" s="30">
        <f t="shared" si="8"/>
        <v>40879</v>
      </c>
      <c r="X21" s="33">
        <f t="shared" si="9"/>
        <v>0.03585166449458265</v>
      </c>
    </row>
    <row r="22" spans="2:24" ht="16.5" customHeight="1">
      <c r="B22" s="68">
        <f t="shared" si="10"/>
        <v>38483</v>
      </c>
      <c r="C22" s="29"/>
      <c r="D22" s="30">
        <v>20960</v>
      </c>
      <c r="E22" s="30">
        <f t="shared" si="11"/>
        <v>286787</v>
      </c>
      <c r="F22" s="30">
        <f t="shared" si="0"/>
        <v>1425796</v>
      </c>
      <c r="G22" s="31"/>
      <c r="H22" s="30">
        <v>11718</v>
      </c>
      <c r="I22" s="30">
        <f t="shared" si="12"/>
        <v>189889</v>
      </c>
      <c r="J22" s="30">
        <f t="shared" si="1"/>
        <v>1151944</v>
      </c>
      <c r="K22" s="32"/>
      <c r="L22" s="30">
        <f t="shared" si="2"/>
        <v>-96898</v>
      </c>
      <c r="M22" s="33">
        <f t="shared" si="3"/>
        <v>-0.33787445037606306</v>
      </c>
      <c r="N22" s="30">
        <f t="shared" si="4"/>
        <v>-273852</v>
      </c>
      <c r="O22" s="33">
        <f t="shared" si="5"/>
        <v>-0.1920695527270381</v>
      </c>
      <c r="P22" s="34"/>
      <c r="Q22" s="30">
        <v>23266</v>
      </c>
      <c r="R22" s="30">
        <f t="shared" si="13"/>
        <v>235844</v>
      </c>
      <c r="S22" s="30">
        <f t="shared" si="14"/>
        <v>1204371</v>
      </c>
      <c r="U22" s="30">
        <f t="shared" si="6"/>
        <v>45955</v>
      </c>
      <c r="V22" s="33">
        <f t="shared" si="7"/>
        <v>0.24200980572860986</v>
      </c>
      <c r="W22" s="30">
        <f t="shared" si="8"/>
        <v>52427</v>
      </c>
      <c r="X22" s="33">
        <f t="shared" si="9"/>
        <v>0.04551176098838138</v>
      </c>
    </row>
    <row r="23" spans="2:24" ht="16.5" customHeight="1">
      <c r="B23" s="68">
        <f t="shared" si="10"/>
        <v>38484</v>
      </c>
      <c r="C23" s="29"/>
      <c r="D23" s="30">
        <v>15180</v>
      </c>
      <c r="E23" s="30">
        <f t="shared" si="11"/>
        <v>301967</v>
      </c>
      <c r="F23" s="30">
        <f t="shared" si="0"/>
        <v>1440976</v>
      </c>
      <c r="G23" s="31"/>
      <c r="H23" s="30">
        <v>19829</v>
      </c>
      <c r="I23" s="30">
        <f t="shared" si="12"/>
        <v>209718</v>
      </c>
      <c r="J23" s="30">
        <f t="shared" si="1"/>
        <v>1171773</v>
      </c>
      <c r="K23" s="32"/>
      <c r="L23" s="30">
        <f t="shared" si="2"/>
        <v>-92249</v>
      </c>
      <c r="M23" s="33">
        <f t="shared" si="3"/>
        <v>-0.3054936466567539</v>
      </c>
      <c r="N23" s="30">
        <f t="shared" si="4"/>
        <v>-269203</v>
      </c>
      <c r="O23" s="33">
        <f t="shared" si="5"/>
        <v>-0.18681990539745283</v>
      </c>
      <c r="P23" s="34"/>
      <c r="Q23" s="30">
        <v>32480</v>
      </c>
      <c r="R23" s="30">
        <f t="shared" si="13"/>
        <v>268324</v>
      </c>
      <c r="S23" s="30">
        <f t="shared" si="14"/>
        <v>1236851</v>
      </c>
      <c r="U23" s="30">
        <f t="shared" si="6"/>
        <v>58606</v>
      </c>
      <c r="V23" s="33">
        <f t="shared" si="7"/>
        <v>0.27945145385708425</v>
      </c>
      <c r="W23" s="30">
        <f t="shared" si="8"/>
        <v>65078</v>
      </c>
      <c r="X23" s="33">
        <f t="shared" si="9"/>
        <v>0.05553806069946995</v>
      </c>
    </row>
    <row r="24" spans="2:24" ht="16.5" customHeight="1">
      <c r="B24" s="68">
        <f t="shared" si="10"/>
        <v>38485</v>
      </c>
      <c r="C24" s="29"/>
      <c r="D24" s="30">
        <v>27599</v>
      </c>
      <c r="E24" s="30">
        <f t="shared" si="11"/>
        <v>329566</v>
      </c>
      <c r="F24" s="30">
        <f t="shared" si="0"/>
        <v>1468575</v>
      </c>
      <c r="G24" s="31"/>
      <c r="H24" s="30">
        <v>25920</v>
      </c>
      <c r="I24" s="30">
        <f t="shared" si="12"/>
        <v>235638</v>
      </c>
      <c r="J24" s="30">
        <f t="shared" si="1"/>
        <v>1197693</v>
      </c>
      <c r="K24" s="32"/>
      <c r="L24" s="30">
        <f t="shared" si="2"/>
        <v>-93928</v>
      </c>
      <c r="M24" s="33">
        <f t="shared" si="3"/>
        <v>-0.2850051279561605</v>
      </c>
      <c r="N24" s="30">
        <f t="shared" si="4"/>
        <v>-270882</v>
      </c>
      <c r="O24" s="33">
        <f t="shared" si="5"/>
        <v>-0.18445227516470047</v>
      </c>
      <c r="P24" s="34"/>
      <c r="Q24" s="30">
        <v>35997</v>
      </c>
      <c r="R24" s="30">
        <f t="shared" si="13"/>
        <v>304321</v>
      </c>
      <c r="S24" s="30">
        <f t="shared" si="14"/>
        <v>1272848</v>
      </c>
      <c r="U24" s="30">
        <f t="shared" si="6"/>
        <v>68683</v>
      </c>
      <c r="V24" s="33">
        <f t="shared" si="7"/>
        <v>0.29147675672005363</v>
      </c>
      <c r="W24" s="30">
        <f t="shared" si="8"/>
        <v>75155</v>
      </c>
      <c r="X24" s="33">
        <f t="shared" si="9"/>
        <v>0.062749803163248</v>
      </c>
    </row>
    <row r="25" spans="2:24" ht="16.5" customHeight="1">
      <c r="B25" s="68">
        <f t="shared" si="10"/>
        <v>38486</v>
      </c>
      <c r="C25" s="29"/>
      <c r="D25" s="30">
        <v>37262</v>
      </c>
      <c r="E25" s="30">
        <f t="shared" si="11"/>
        <v>366828</v>
      </c>
      <c r="F25" s="30">
        <f t="shared" si="0"/>
        <v>1505837</v>
      </c>
      <c r="G25" s="31"/>
      <c r="H25" s="30">
        <v>29104</v>
      </c>
      <c r="I25" s="30">
        <f t="shared" si="12"/>
        <v>264742</v>
      </c>
      <c r="J25" s="30">
        <f t="shared" si="1"/>
        <v>1226797</v>
      </c>
      <c r="K25" s="32"/>
      <c r="L25" s="30">
        <f t="shared" si="2"/>
        <v>-102086</v>
      </c>
      <c r="M25" s="33">
        <f t="shared" si="3"/>
        <v>-0.27829391431406547</v>
      </c>
      <c r="N25" s="30">
        <f t="shared" si="4"/>
        <v>-279040</v>
      </c>
      <c r="O25" s="33">
        <f t="shared" si="5"/>
        <v>-0.18530558088292426</v>
      </c>
      <c r="P25" s="34"/>
      <c r="Q25" s="30">
        <v>18154</v>
      </c>
      <c r="R25" s="30">
        <f t="shared" si="13"/>
        <v>322475</v>
      </c>
      <c r="S25" s="30">
        <f t="shared" si="14"/>
        <v>1291002</v>
      </c>
      <c r="U25" s="30">
        <f t="shared" si="6"/>
        <v>57733</v>
      </c>
      <c r="V25" s="33">
        <f t="shared" si="7"/>
        <v>0.21807268963745835</v>
      </c>
      <c r="W25" s="30">
        <f t="shared" si="8"/>
        <v>64205</v>
      </c>
      <c r="X25" s="33">
        <f t="shared" si="9"/>
        <v>0.052335471964799395</v>
      </c>
    </row>
    <row r="26" spans="2:24" s="35" customFormat="1" ht="16.5" customHeight="1">
      <c r="B26" s="69">
        <f t="shared" si="10"/>
        <v>38487</v>
      </c>
      <c r="C26" s="36"/>
      <c r="D26" s="37">
        <v>46145</v>
      </c>
      <c r="E26" s="30">
        <f t="shared" si="11"/>
        <v>412973</v>
      </c>
      <c r="F26" s="37">
        <f t="shared" si="0"/>
        <v>1551982</v>
      </c>
      <c r="G26" s="38"/>
      <c r="H26" s="37">
        <v>15797</v>
      </c>
      <c r="I26" s="37">
        <f t="shared" si="12"/>
        <v>280539</v>
      </c>
      <c r="J26" s="37">
        <f t="shared" si="1"/>
        <v>1242594</v>
      </c>
      <c r="K26" s="39"/>
      <c r="L26" s="37">
        <f t="shared" si="2"/>
        <v>-132434</v>
      </c>
      <c r="M26" s="40">
        <f t="shared" si="3"/>
        <v>-0.3206844030965705</v>
      </c>
      <c r="N26" s="37">
        <f t="shared" si="4"/>
        <v>-309388</v>
      </c>
      <c r="O26" s="40">
        <f t="shared" si="5"/>
        <v>-0.19935025019620073</v>
      </c>
      <c r="P26" s="41"/>
      <c r="Q26" s="37">
        <v>26647</v>
      </c>
      <c r="R26" s="37">
        <f t="shared" si="13"/>
        <v>349122</v>
      </c>
      <c r="S26" s="30">
        <f t="shared" si="14"/>
        <v>1317649</v>
      </c>
      <c r="U26" s="30">
        <f t="shared" si="6"/>
        <v>68583</v>
      </c>
      <c r="V26" s="33">
        <f t="shared" si="7"/>
        <v>0.244468683498551</v>
      </c>
      <c r="W26" s="30">
        <f t="shared" si="8"/>
        <v>75055</v>
      </c>
      <c r="X26" s="33">
        <f t="shared" si="9"/>
        <v>0.06040186899341217</v>
      </c>
    </row>
    <row r="27" spans="2:24" ht="16.5" customHeight="1">
      <c r="B27" s="68">
        <f t="shared" si="10"/>
        <v>38488</v>
      </c>
      <c r="C27" s="29"/>
      <c r="D27" s="30">
        <v>25505</v>
      </c>
      <c r="E27" s="30">
        <f t="shared" si="11"/>
        <v>438478</v>
      </c>
      <c r="F27" s="30">
        <f t="shared" si="0"/>
        <v>1577487</v>
      </c>
      <c r="G27" s="31"/>
      <c r="H27" s="30">
        <v>20278</v>
      </c>
      <c r="I27" s="37">
        <f t="shared" si="12"/>
        <v>300817</v>
      </c>
      <c r="J27" s="30">
        <f t="shared" si="1"/>
        <v>1262872</v>
      </c>
      <c r="K27" s="32"/>
      <c r="L27" s="30">
        <f t="shared" si="2"/>
        <v>-137661</v>
      </c>
      <c r="M27" s="33">
        <f t="shared" si="3"/>
        <v>-0.3139518972445596</v>
      </c>
      <c r="N27" s="30">
        <f t="shared" si="4"/>
        <v>-314615</v>
      </c>
      <c r="O27" s="33">
        <f t="shared" si="5"/>
        <v>-0.1994406293047106</v>
      </c>
      <c r="P27" s="34"/>
      <c r="Q27" s="30">
        <v>24777</v>
      </c>
      <c r="R27" s="30">
        <f t="shared" si="13"/>
        <v>373899</v>
      </c>
      <c r="S27" s="30">
        <f t="shared" si="14"/>
        <v>1342426</v>
      </c>
      <c r="U27" s="30">
        <f t="shared" si="6"/>
        <v>73082</v>
      </c>
      <c r="V27" s="33">
        <f t="shared" si="7"/>
        <v>0.24294504632384473</v>
      </c>
      <c r="W27" s="30">
        <f t="shared" si="8"/>
        <v>79554</v>
      </c>
      <c r="X27" s="33">
        <f t="shared" si="9"/>
        <v>0.06299450775692232</v>
      </c>
    </row>
    <row r="28" spans="2:24" ht="16.5" customHeight="1">
      <c r="B28" s="68">
        <f t="shared" si="10"/>
        <v>38489</v>
      </c>
      <c r="C28" s="29"/>
      <c r="D28" s="30">
        <v>34862</v>
      </c>
      <c r="E28" s="30">
        <f t="shared" si="11"/>
        <v>473340</v>
      </c>
      <c r="F28" s="30">
        <f t="shared" si="0"/>
        <v>1612349</v>
      </c>
      <c r="G28" s="31"/>
      <c r="H28" s="30">
        <v>15668</v>
      </c>
      <c r="I28" s="37">
        <f t="shared" si="12"/>
        <v>316485</v>
      </c>
      <c r="J28" s="30">
        <f t="shared" si="1"/>
        <v>1278540</v>
      </c>
      <c r="K28" s="32"/>
      <c r="L28" s="30">
        <f t="shared" si="2"/>
        <v>-156855</v>
      </c>
      <c r="M28" s="33">
        <f t="shared" si="3"/>
        <v>-0.3313791355051337</v>
      </c>
      <c r="N28" s="30">
        <f t="shared" si="4"/>
        <v>-333809</v>
      </c>
      <c r="O28" s="33">
        <f t="shared" si="5"/>
        <v>-0.20703272058344688</v>
      </c>
      <c r="P28" s="34"/>
      <c r="Q28" s="30">
        <v>20089</v>
      </c>
      <c r="R28" s="30">
        <f t="shared" si="13"/>
        <v>393988</v>
      </c>
      <c r="S28" s="30">
        <f t="shared" si="14"/>
        <v>1362515</v>
      </c>
      <c r="U28" s="30">
        <f t="shared" si="6"/>
        <v>77503</v>
      </c>
      <c r="V28" s="33">
        <f t="shared" si="7"/>
        <v>0.24488680348199757</v>
      </c>
      <c r="W28" s="30">
        <f t="shared" si="8"/>
        <v>83975</v>
      </c>
      <c r="X28" s="33">
        <f t="shared" si="9"/>
        <v>0.0656803854396421</v>
      </c>
    </row>
    <row r="29" spans="2:24" ht="16.5" customHeight="1">
      <c r="B29" s="68">
        <f t="shared" si="10"/>
        <v>38490</v>
      </c>
      <c r="C29" s="29"/>
      <c r="D29" s="30">
        <v>22281</v>
      </c>
      <c r="E29" s="30">
        <f t="shared" si="11"/>
        <v>495621</v>
      </c>
      <c r="F29" s="30">
        <f t="shared" si="0"/>
        <v>1634630</v>
      </c>
      <c r="G29" s="31"/>
      <c r="H29" s="30">
        <v>14522</v>
      </c>
      <c r="I29" s="37">
        <f t="shared" si="12"/>
        <v>331007</v>
      </c>
      <c r="J29" s="30">
        <f t="shared" si="1"/>
        <v>1293062</v>
      </c>
      <c r="K29" s="32"/>
      <c r="L29" s="30">
        <f t="shared" si="2"/>
        <v>-164614</v>
      </c>
      <c r="M29" s="33">
        <f t="shared" si="3"/>
        <v>-0.3321368545723446</v>
      </c>
      <c r="N29" s="30">
        <f t="shared" si="4"/>
        <v>-341568</v>
      </c>
      <c r="O29" s="33">
        <f t="shared" si="5"/>
        <v>-0.20895737873402545</v>
      </c>
      <c r="P29" s="34"/>
      <c r="Q29" s="30">
        <v>30398</v>
      </c>
      <c r="R29" s="30">
        <f t="shared" si="13"/>
        <v>424386</v>
      </c>
      <c r="S29" s="30">
        <f t="shared" si="14"/>
        <v>1392913</v>
      </c>
      <c r="U29" s="30">
        <f t="shared" si="6"/>
        <v>93379</v>
      </c>
      <c r="V29" s="33">
        <f t="shared" si="7"/>
        <v>0.2821058164933068</v>
      </c>
      <c r="W29" s="30">
        <f t="shared" si="8"/>
        <v>99851</v>
      </c>
      <c r="X29" s="33">
        <f t="shared" si="9"/>
        <v>0.0772205818437167</v>
      </c>
    </row>
    <row r="30" spans="2:24" ht="16.5" customHeight="1">
      <c r="B30" s="68">
        <f t="shared" si="10"/>
        <v>38491</v>
      </c>
      <c r="C30" s="29"/>
      <c r="D30" s="30">
        <v>18556</v>
      </c>
      <c r="E30" s="30">
        <f t="shared" si="11"/>
        <v>514177</v>
      </c>
      <c r="F30" s="30">
        <f t="shared" si="0"/>
        <v>1653186</v>
      </c>
      <c r="G30" s="31"/>
      <c r="H30" s="30">
        <v>27996</v>
      </c>
      <c r="I30" s="37">
        <f t="shared" si="12"/>
        <v>359003</v>
      </c>
      <c r="J30" s="30">
        <f t="shared" si="1"/>
        <v>1321058</v>
      </c>
      <c r="K30" s="32"/>
      <c r="L30" s="30">
        <f t="shared" si="2"/>
        <v>-155174</v>
      </c>
      <c r="M30" s="33">
        <f t="shared" si="3"/>
        <v>-0.3017910174900861</v>
      </c>
      <c r="N30" s="30">
        <f t="shared" si="4"/>
        <v>-332128</v>
      </c>
      <c r="O30" s="33">
        <f t="shared" si="5"/>
        <v>-0.2009017739080781</v>
      </c>
      <c r="P30" s="34"/>
      <c r="Q30" s="30">
        <v>36141</v>
      </c>
      <c r="R30" s="30">
        <f t="shared" si="13"/>
        <v>460527</v>
      </c>
      <c r="S30" s="30">
        <f aca="true" t="shared" si="15" ref="S30:S42">IF(Q30&lt;1,"",S29+Q30)</f>
        <v>1429054</v>
      </c>
      <c r="U30" s="30">
        <f aca="true" t="shared" si="16" ref="U30:U42">IF(R30="","",R30-I30)</f>
        <v>101524</v>
      </c>
      <c r="V30" s="33">
        <f aca="true" t="shared" si="17" ref="V30:V42">IF(U30="","",U30/I30)</f>
        <v>0.28279429419809865</v>
      </c>
      <c r="W30" s="30">
        <f aca="true" t="shared" si="18" ref="W30:W42">IF(S30="","",S30-J30)</f>
        <v>107996</v>
      </c>
      <c r="X30" s="33">
        <f aca="true" t="shared" si="19" ref="X30:X42">IF(W30="","",W30/J30)</f>
        <v>0.08174962794971909</v>
      </c>
    </row>
    <row r="31" spans="2:24" ht="16.5" customHeight="1">
      <c r="B31" s="68">
        <f t="shared" si="10"/>
        <v>38492</v>
      </c>
      <c r="C31" s="29"/>
      <c r="D31" s="30">
        <v>31601</v>
      </c>
      <c r="E31" s="30">
        <f t="shared" si="11"/>
        <v>545778</v>
      </c>
      <c r="F31" s="30">
        <f t="shared" si="0"/>
        <v>1684787</v>
      </c>
      <c r="G31" s="31"/>
      <c r="H31" s="30">
        <v>34900</v>
      </c>
      <c r="I31" s="37">
        <f t="shared" si="12"/>
        <v>393903</v>
      </c>
      <c r="J31" s="30">
        <f t="shared" si="1"/>
        <v>1355958</v>
      </c>
      <c r="K31" s="32"/>
      <c r="L31" s="30">
        <f t="shared" si="2"/>
        <v>-151875</v>
      </c>
      <c r="M31" s="33">
        <f t="shared" si="3"/>
        <v>-0.27827248441674085</v>
      </c>
      <c r="N31" s="30">
        <f t="shared" si="4"/>
        <v>-328829</v>
      </c>
      <c r="O31" s="33">
        <f t="shared" si="5"/>
        <v>-0.1951754138653729</v>
      </c>
      <c r="P31" s="34"/>
      <c r="Q31" s="30">
        <v>38728</v>
      </c>
      <c r="R31" s="30">
        <f t="shared" si="13"/>
        <v>499255</v>
      </c>
      <c r="S31" s="30">
        <f t="shared" si="15"/>
        <v>1467782</v>
      </c>
      <c r="U31" s="30">
        <f t="shared" si="16"/>
        <v>105352</v>
      </c>
      <c r="V31" s="33">
        <f t="shared" si="17"/>
        <v>0.2674567088851824</v>
      </c>
      <c r="W31" s="30">
        <f t="shared" si="18"/>
        <v>111824</v>
      </c>
      <c r="X31" s="33">
        <f t="shared" si="19"/>
        <v>0.08246863103429457</v>
      </c>
    </row>
    <row r="32" spans="2:24" ht="16.5" customHeight="1">
      <c r="B32" s="68">
        <f t="shared" si="10"/>
        <v>38493</v>
      </c>
      <c r="C32" s="29"/>
      <c r="D32" s="30">
        <v>35029</v>
      </c>
      <c r="E32" s="30">
        <f t="shared" si="11"/>
        <v>580807</v>
      </c>
      <c r="F32" s="30">
        <f t="shared" si="0"/>
        <v>1719816</v>
      </c>
      <c r="G32" s="31"/>
      <c r="H32" s="30">
        <v>37238</v>
      </c>
      <c r="I32" s="37">
        <f t="shared" si="12"/>
        <v>431141</v>
      </c>
      <c r="J32" s="30">
        <f t="shared" si="1"/>
        <v>1393196</v>
      </c>
      <c r="K32" s="32"/>
      <c r="L32" s="30">
        <f t="shared" si="2"/>
        <v>-149666</v>
      </c>
      <c r="M32" s="33">
        <f t="shared" si="3"/>
        <v>-0.2576862882162233</v>
      </c>
      <c r="N32" s="30">
        <f t="shared" si="4"/>
        <v>-326620</v>
      </c>
      <c r="O32" s="33">
        <f t="shared" si="5"/>
        <v>-0.18991566539676338</v>
      </c>
      <c r="P32" s="34"/>
      <c r="Q32" s="30">
        <v>19470</v>
      </c>
      <c r="R32" s="30">
        <f t="shared" si="13"/>
        <v>518725</v>
      </c>
      <c r="S32" s="30">
        <f t="shared" si="15"/>
        <v>1487252</v>
      </c>
      <c r="U32" s="30">
        <f t="shared" si="16"/>
        <v>87584</v>
      </c>
      <c r="V32" s="33">
        <f t="shared" si="17"/>
        <v>0.20314467888695345</v>
      </c>
      <c r="W32" s="30">
        <f t="shared" si="18"/>
        <v>94056</v>
      </c>
      <c r="X32" s="33">
        <f t="shared" si="19"/>
        <v>0.06751096041045195</v>
      </c>
    </row>
    <row r="33" spans="2:24" ht="16.5" customHeight="1">
      <c r="B33" s="68">
        <f t="shared" si="10"/>
        <v>38494</v>
      </c>
      <c r="C33" s="29"/>
      <c r="D33" s="30">
        <v>39486</v>
      </c>
      <c r="E33" s="30">
        <f t="shared" si="11"/>
        <v>620293</v>
      </c>
      <c r="F33" s="30">
        <f t="shared" si="0"/>
        <v>1759302</v>
      </c>
      <c r="G33" s="31"/>
      <c r="H33" s="30">
        <v>18096</v>
      </c>
      <c r="I33" s="37">
        <f t="shared" si="12"/>
        <v>449237</v>
      </c>
      <c r="J33" s="30">
        <f t="shared" si="1"/>
        <v>1411292</v>
      </c>
      <c r="K33" s="32"/>
      <c r="L33" s="30">
        <f t="shared" si="2"/>
        <v>-171056</v>
      </c>
      <c r="M33" s="33">
        <f t="shared" si="3"/>
        <v>-0.275766452305604</v>
      </c>
      <c r="N33" s="30">
        <f t="shared" si="4"/>
        <v>-348010</v>
      </c>
      <c r="O33" s="33">
        <f t="shared" si="5"/>
        <v>-0.19781140475029302</v>
      </c>
      <c r="P33" s="34"/>
      <c r="Q33" s="30">
        <v>28616</v>
      </c>
      <c r="R33" s="30">
        <f t="shared" si="13"/>
        <v>547341</v>
      </c>
      <c r="S33" s="30">
        <f t="shared" si="15"/>
        <v>1515868</v>
      </c>
      <c r="U33" s="30">
        <f t="shared" si="16"/>
        <v>98104</v>
      </c>
      <c r="V33" s="33">
        <f t="shared" si="17"/>
        <v>0.21837916289174755</v>
      </c>
      <c r="W33" s="30">
        <f t="shared" si="18"/>
        <v>104576</v>
      </c>
      <c r="X33" s="33">
        <f t="shared" si="19"/>
        <v>0.07409947764176372</v>
      </c>
    </row>
    <row r="34" spans="2:24" ht="16.5" customHeight="1">
      <c r="B34" s="68">
        <f t="shared" si="10"/>
        <v>38495</v>
      </c>
      <c r="C34" s="29"/>
      <c r="D34" s="30">
        <v>19587</v>
      </c>
      <c r="E34" s="30">
        <f t="shared" si="11"/>
        <v>639880</v>
      </c>
      <c r="F34" s="30">
        <f t="shared" si="0"/>
        <v>1778889</v>
      </c>
      <c r="G34" s="31"/>
      <c r="H34" s="30">
        <v>23188</v>
      </c>
      <c r="I34" s="37">
        <f t="shared" si="12"/>
        <v>472425</v>
      </c>
      <c r="J34" s="30">
        <f t="shared" si="1"/>
        <v>1434480</v>
      </c>
      <c r="K34" s="32"/>
      <c r="L34" s="30">
        <f t="shared" si="2"/>
        <v>-167455</v>
      </c>
      <c r="M34" s="33">
        <f t="shared" si="3"/>
        <v>-0.2616975057823342</v>
      </c>
      <c r="N34" s="30">
        <f t="shared" si="4"/>
        <v>-344409</v>
      </c>
      <c r="O34" s="33">
        <f t="shared" si="5"/>
        <v>-0.19360904474646817</v>
      </c>
      <c r="P34" s="34"/>
      <c r="Q34" s="30">
        <v>25012</v>
      </c>
      <c r="R34" s="30">
        <f t="shared" si="13"/>
        <v>572353</v>
      </c>
      <c r="S34" s="30">
        <f t="shared" si="15"/>
        <v>1540880</v>
      </c>
      <c r="U34" s="30">
        <f t="shared" si="16"/>
        <v>99928</v>
      </c>
      <c r="V34" s="33">
        <f t="shared" si="17"/>
        <v>0.21152140551410276</v>
      </c>
      <c r="W34" s="30">
        <f t="shared" si="18"/>
        <v>106400</v>
      </c>
      <c r="X34" s="33">
        <f t="shared" si="19"/>
        <v>0.07417321956388377</v>
      </c>
    </row>
    <row r="35" spans="2:24" ht="16.5" customHeight="1">
      <c r="B35" s="68">
        <f t="shared" si="10"/>
        <v>38496</v>
      </c>
      <c r="C35" s="29"/>
      <c r="D35" s="30">
        <v>28729</v>
      </c>
      <c r="E35" s="30">
        <f t="shared" si="11"/>
        <v>668609</v>
      </c>
      <c r="F35" s="30">
        <f t="shared" si="0"/>
        <v>1807618</v>
      </c>
      <c r="G35" s="31"/>
      <c r="H35" s="30">
        <v>19989</v>
      </c>
      <c r="I35" s="37">
        <f t="shared" si="12"/>
        <v>492414</v>
      </c>
      <c r="J35" s="30">
        <f t="shared" si="1"/>
        <v>1454469</v>
      </c>
      <c r="K35" s="32"/>
      <c r="L35" s="30">
        <f t="shared" si="2"/>
        <v>-176195</v>
      </c>
      <c r="M35" s="33">
        <f t="shared" si="3"/>
        <v>-0.26352472072616434</v>
      </c>
      <c r="N35" s="30">
        <f t="shared" si="4"/>
        <v>-353149</v>
      </c>
      <c r="O35" s="33">
        <f t="shared" si="5"/>
        <v>-0.19536705210946118</v>
      </c>
      <c r="P35" s="34"/>
      <c r="Q35" s="30">
        <v>23006</v>
      </c>
      <c r="R35" s="30">
        <f t="shared" si="13"/>
        <v>595359</v>
      </c>
      <c r="S35" s="30">
        <f t="shared" si="15"/>
        <v>1563886</v>
      </c>
      <c r="U35" s="30">
        <f t="shared" si="16"/>
        <v>102945</v>
      </c>
      <c r="V35" s="33">
        <f t="shared" si="17"/>
        <v>0.209061886948787</v>
      </c>
      <c r="W35" s="30">
        <f t="shared" si="18"/>
        <v>109417</v>
      </c>
      <c r="X35" s="33">
        <f t="shared" si="19"/>
        <v>0.07522814167919702</v>
      </c>
    </row>
    <row r="36" spans="2:24" ht="16.5" customHeight="1">
      <c r="B36" s="68">
        <f t="shared" si="10"/>
        <v>38497</v>
      </c>
      <c r="C36" s="29"/>
      <c r="D36" s="30">
        <v>23918</v>
      </c>
      <c r="E36" s="30">
        <f t="shared" si="11"/>
        <v>692527</v>
      </c>
      <c r="F36" s="30">
        <f t="shared" si="0"/>
        <v>1831536</v>
      </c>
      <c r="G36" s="31"/>
      <c r="H36" s="30">
        <v>18752</v>
      </c>
      <c r="I36" s="37">
        <f t="shared" si="12"/>
        <v>511166</v>
      </c>
      <c r="J36" s="30">
        <f t="shared" si="1"/>
        <v>1473221</v>
      </c>
      <c r="K36" s="32"/>
      <c r="L36" s="30">
        <f t="shared" si="2"/>
        <v>-181361</v>
      </c>
      <c r="M36" s="33">
        <f t="shared" si="3"/>
        <v>-0.2618829301962234</v>
      </c>
      <c r="N36" s="30">
        <f t="shared" si="4"/>
        <v>-358315</v>
      </c>
      <c r="O36" s="33">
        <f t="shared" si="5"/>
        <v>-0.19563634020843707</v>
      </c>
      <c r="P36" s="34"/>
      <c r="Q36" s="30">
        <v>32279</v>
      </c>
      <c r="R36" s="30">
        <f t="shared" si="13"/>
        <v>627638</v>
      </c>
      <c r="S36" s="30">
        <f t="shared" si="15"/>
        <v>1596165</v>
      </c>
      <c r="U36" s="30">
        <f t="shared" si="16"/>
        <v>116472</v>
      </c>
      <c r="V36" s="33">
        <f t="shared" si="17"/>
        <v>0.2278555302973985</v>
      </c>
      <c r="W36" s="30">
        <f t="shared" si="18"/>
        <v>122944</v>
      </c>
      <c r="X36" s="33">
        <f t="shared" si="19"/>
        <v>0.08345251662853027</v>
      </c>
    </row>
    <row r="37" spans="2:24" ht="16.5" customHeight="1">
      <c r="B37" s="68">
        <f t="shared" si="10"/>
        <v>38498</v>
      </c>
      <c r="C37" s="29"/>
      <c r="D37" s="30">
        <v>18487</v>
      </c>
      <c r="E37" s="30">
        <f t="shared" si="11"/>
        <v>711014</v>
      </c>
      <c r="F37" s="30">
        <f t="shared" si="0"/>
        <v>1850023</v>
      </c>
      <c r="G37" s="31"/>
      <c r="H37" s="30">
        <v>29573</v>
      </c>
      <c r="I37" s="37">
        <f t="shared" si="12"/>
        <v>540739</v>
      </c>
      <c r="J37" s="30">
        <f t="shared" si="1"/>
        <v>1502794</v>
      </c>
      <c r="K37" s="32"/>
      <c r="L37" s="30">
        <f t="shared" si="2"/>
        <v>-170275</v>
      </c>
      <c r="M37" s="33">
        <f t="shared" si="3"/>
        <v>-0.2394819230001097</v>
      </c>
      <c r="N37" s="30">
        <f t="shared" si="4"/>
        <v>-347229</v>
      </c>
      <c r="O37" s="33">
        <f t="shared" si="5"/>
        <v>-0.18768901792031775</v>
      </c>
      <c r="P37" s="34"/>
      <c r="Q37" s="30">
        <v>41024</v>
      </c>
      <c r="R37" s="30">
        <f t="shared" si="13"/>
        <v>668662</v>
      </c>
      <c r="S37" s="30">
        <f t="shared" si="15"/>
        <v>1637189</v>
      </c>
      <c r="U37" s="30">
        <f t="shared" si="16"/>
        <v>127923</v>
      </c>
      <c r="V37" s="33">
        <f t="shared" si="17"/>
        <v>0.23657069307003933</v>
      </c>
      <c r="W37" s="30">
        <f t="shared" si="18"/>
        <v>134395</v>
      </c>
      <c r="X37" s="33">
        <f t="shared" si="19"/>
        <v>0.08943008822233786</v>
      </c>
    </row>
    <row r="38" spans="2:24" ht="16.5" customHeight="1">
      <c r="B38" s="68">
        <f t="shared" si="10"/>
        <v>38499</v>
      </c>
      <c r="C38" s="29"/>
      <c r="D38" s="30">
        <v>30411</v>
      </c>
      <c r="E38" s="30">
        <f t="shared" si="11"/>
        <v>741425</v>
      </c>
      <c r="F38" s="30">
        <f t="shared" si="0"/>
        <v>1880434</v>
      </c>
      <c r="G38" s="31"/>
      <c r="H38" s="30">
        <v>33901</v>
      </c>
      <c r="I38" s="37">
        <f t="shared" si="12"/>
        <v>574640</v>
      </c>
      <c r="J38" s="30">
        <f t="shared" si="1"/>
        <v>1536695</v>
      </c>
      <c r="K38" s="32"/>
      <c r="L38" s="30">
        <f t="shared" si="2"/>
        <v>-166785</v>
      </c>
      <c r="M38" s="33">
        <f t="shared" si="3"/>
        <v>-0.22495195063560036</v>
      </c>
      <c r="N38" s="30">
        <f t="shared" si="4"/>
        <v>-343739</v>
      </c>
      <c r="O38" s="33">
        <f t="shared" si="5"/>
        <v>-0.18279769457476305</v>
      </c>
      <c r="P38" s="34"/>
      <c r="Q38" s="30">
        <v>46480</v>
      </c>
      <c r="R38" s="30">
        <f t="shared" si="13"/>
        <v>715142</v>
      </c>
      <c r="S38" s="30">
        <f t="shared" si="15"/>
        <v>1683669</v>
      </c>
      <c r="U38" s="30">
        <f t="shared" si="16"/>
        <v>140502</v>
      </c>
      <c r="V38" s="33">
        <f t="shared" si="17"/>
        <v>0.2445043853543088</v>
      </c>
      <c r="W38" s="30">
        <f t="shared" si="18"/>
        <v>146974</v>
      </c>
      <c r="X38" s="33">
        <f t="shared" si="19"/>
        <v>0.09564292198516947</v>
      </c>
    </row>
    <row r="39" spans="2:24" ht="16.5" customHeight="1">
      <c r="B39" s="68">
        <f t="shared" si="10"/>
        <v>38500</v>
      </c>
      <c r="C39" s="29"/>
      <c r="D39" s="30">
        <v>34908</v>
      </c>
      <c r="E39" s="30">
        <f t="shared" si="11"/>
        <v>776333</v>
      </c>
      <c r="F39" s="30">
        <f t="shared" si="0"/>
        <v>1915342</v>
      </c>
      <c r="G39" s="31"/>
      <c r="H39" s="30">
        <v>41132</v>
      </c>
      <c r="I39" s="37">
        <f t="shared" si="12"/>
        <v>615772</v>
      </c>
      <c r="J39" s="30">
        <f t="shared" si="1"/>
        <v>1577827</v>
      </c>
      <c r="K39" s="32"/>
      <c r="L39" s="30">
        <f t="shared" si="2"/>
        <v>-160561</v>
      </c>
      <c r="M39" s="33">
        <f t="shared" si="3"/>
        <v>-0.2068197538942696</v>
      </c>
      <c r="N39" s="30">
        <f t="shared" si="4"/>
        <v>-337515</v>
      </c>
      <c r="O39" s="33">
        <f t="shared" si="5"/>
        <v>-0.17621657124419554</v>
      </c>
      <c r="P39" s="34"/>
      <c r="Q39" s="30">
        <v>26068</v>
      </c>
      <c r="R39" s="30">
        <f t="shared" si="13"/>
        <v>741210</v>
      </c>
      <c r="S39" s="30">
        <f t="shared" si="15"/>
        <v>1709737</v>
      </c>
      <c r="U39" s="30">
        <f t="shared" si="16"/>
        <v>125438</v>
      </c>
      <c r="V39" s="33">
        <f t="shared" si="17"/>
        <v>0.20370851548949936</v>
      </c>
      <c r="W39" s="30">
        <f t="shared" si="18"/>
        <v>131910</v>
      </c>
      <c r="X39" s="33">
        <f t="shared" si="19"/>
        <v>0.08360232142053596</v>
      </c>
    </row>
    <row r="40" spans="2:24" ht="16.5" customHeight="1">
      <c r="B40" s="68">
        <f t="shared" si="10"/>
        <v>38501</v>
      </c>
      <c r="C40" s="29"/>
      <c r="D40" s="30">
        <v>40931</v>
      </c>
      <c r="E40" s="30">
        <f t="shared" si="11"/>
        <v>817264</v>
      </c>
      <c r="F40" s="30">
        <f t="shared" si="0"/>
        <v>1956273</v>
      </c>
      <c r="G40" s="31"/>
      <c r="H40" s="30">
        <v>18372</v>
      </c>
      <c r="I40" s="37">
        <f t="shared" si="12"/>
        <v>634144</v>
      </c>
      <c r="J40" s="30">
        <f t="shared" si="1"/>
        <v>1596199</v>
      </c>
      <c r="K40" s="32"/>
      <c r="L40" s="30">
        <f t="shared" si="2"/>
        <v>-183120</v>
      </c>
      <c r="M40" s="33">
        <f t="shared" si="3"/>
        <v>-0.2240646841167603</v>
      </c>
      <c r="N40" s="30">
        <f t="shared" si="4"/>
        <v>-360074</v>
      </c>
      <c r="O40" s="33">
        <f t="shared" si="5"/>
        <v>-0.18406122253898102</v>
      </c>
      <c r="P40" s="34"/>
      <c r="Q40" s="30">
        <v>33430</v>
      </c>
      <c r="R40" s="30">
        <f t="shared" si="13"/>
        <v>774640</v>
      </c>
      <c r="S40" s="30">
        <f t="shared" si="15"/>
        <v>1743167</v>
      </c>
      <c r="U40" s="30">
        <f t="shared" si="16"/>
        <v>140496</v>
      </c>
      <c r="V40" s="33">
        <f t="shared" si="17"/>
        <v>0.2215522026542867</v>
      </c>
      <c r="W40" s="30">
        <f t="shared" si="18"/>
        <v>146968</v>
      </c>
      <c r="X40" s="33">
        <f t="shared" si="19"/>
        <v>0.09207373266115315</v>
      </c>
    </row>
    <row r="41" spans="2:24" ht="16.5" customHeight="1">
      <c r="B41" s="68">
        <f t="shared" si="10"/>
        <v>38502</v>
      </c>
      <c r="C41" s="29"/>
      <c r="D41" s="30">
        <v>20263</v>
      </c>
      <c r="E41" s="30">
        <f t="shared" si="11"/>
        <v>837527</v>
      </c>
      <c r="F41" s="30">
        <f t="shared" si="0"/>
        <v>1976536</v>
      </c>
      <c r="G41" s="31"/>
      <c r="H41" s="30">
        <v>25565</v>
      </c>
      <c r="I41" s="37">
        <f t="shared" si="12"/>
        <v>659709</v>
      </c>
      <c r="J41" s="30">
        <f t="shared" si="1"/>
        <v>1621764</v>
      </c>
      <c r="K41" s="32"/>
      <c r="L41" s="30">
        <f t="shared" si="2"/>
        <v>-177818</v>
      </c>
      <c r="M41" s="33">
        <f t="shared" si="3"/>
        <v>-0.2123131552773821</v>
      </c>
      <c r="N41" s="30">
        <f t="shared" si="4"/>
        <v>-354772</v>
      </c>
      <c r="O41" s="33">
        <f t="shared" si="5"/>
        <v>-0.17949179777145471</v>
      </c>
      <c r="P41" s="34"/>
      <c r="Q41" s="30">
        <v>30433</v>
      </c>
      <c r="R41" s="30">
        <f t="shared" si="13"/>
        <v>805073</v>
      </c>
      <c r="S41" s="30">
        <f t="shared" si="15"/>
        <v>1773600</v>
      </c>
      <c r="U41" s="30">
        <f t="shared" si="16"/>
        <v>145364</v>
      </c>
      <c r="V41" s="33">
        <f t="shared" si="17"/>
        <v>0.22034563724308748</v>
      </c>
      <c r="W41" s="30">
        <f t="shared" si="18"/>
        <v>151836</v>
      </c>
      <c r="X41" s="33">
        <f t="shared" si="19"/>
        <v>0.09362397981457228</v>
      </c>
    </row>
    <row r="42" spans="2:24" ht="16.5" customHeight="1">
      <c r="B42" s="68">
        <f t="shared" si="10"/>
        <v>38503</v>
      </c>
      <c r="C42" s="29"/>
      <c r="D42" s="30">
        <v>29617</v>
      </c>
      <c r="E42" s="42">
        <f t="shared" si="11"/>
        <v>867144</v>
      </c>
      <c r="F42" s="42">
        <f t="shared" si="0"/>
        <v>2006153</v>
      </c>
      <c r="G42" s="31"/>
      <c r="H42" s="30">
        <v>21070</v>
      </c>
      <c r="I42" s="44">
        <f t="shared" si="12"/>
        <v>680779</v>
      </c>
      <c r="J42" s="42">
        <f t="shared" si="1"/>
        <v>1642834</v>
      </c>
      <c r="K42" s="32"/>
      <c r="L42" s="30">
        <f t="shared" si="2"/>
        <v>-186365</v>
      </c>
      <c r="M42" s="33">
        <f t="shared" si="3"/>
        <v>-0.2149181681473896</v>
      </c>
      <c r="N42" s="30">
        <f t="shared" si="4"/>
        <v>-363319</v>
      </c>
      <c r="O42" s="33">
        <f t="shared" si="5"/>
        <v>-0.1811023386551275</v>
      </c>
      <c r="P42" s="34"/>
      <c r="Q42" s="30">
        <v>25462</v>
      </c>
      <c r="R42" s="42">
        <f t="shared" si="13"/>
        <v>830535</v>
      </c>
      <c r="S42" s="42">
        <f t="shared" si="15"/>
        <v>1799062</v>
      </c>
      <c r="U42" s="30">
        <f t="shared" si="16"/>
        <v>149756</v>
      </c>
      <c r="V42" s="33">
        <f t="shared" si="17"/>
        <v>0.21997740823380274</v>
      </c>
      <c r="W42" s="30">
        <f t="shared" si="18"/>
        <v>156228</v>
      </c>
      <c r="X42" s="33">
        <f t="shared" si="19"/>
        <v>0.09509664397011505</v>
      </c>
    </row>
    <row r="43" spans="2:24" ht="8.25" customHeight="1">
      <c r="B43" s="29"/>
      <c r="C43" s="29"/>
      <c r="D43" s="31"/>
      <c r="E43" s="31"/>
      <c r="F43" s="31"/>
      <c r="G43" s="31"/>
      <c r="H43" s="31"/>
      <c r="I43" s="31"/>
      <c r="J43" s="31"/>
      <c r="K43" s="32"/>
      <c r="L43" s="31"/>
      <c r="M43" s="34"/>
      <c r="N43" s="34"/>
      <c r="O43" s="34"/>
      <c r="P43" s="34"/>
      <c r="Q43" s="31"/>
      <c r="R43" s="31"/>
      <c r="S43" s="31"/>
      <c r="U43" s="31"/>
      <c r="V43" s="34"/>
      <c r="W43" s="34"/>
      <c r="X43" s="34"/>
    </row>
    <row r="44" spans="2:10" ht="18.75" customHeight="1">
      <c r="B44" s="43" t="s">
        <v>11</v>
      </c>
      <c r="C44" s="43"/>
      <c r="D44" s="43"/>
      <c r="E44" s="43"/>
      <c r="F44" s="43"/>
      <c r="G44" s="43"/>
      <c r="H44" s="43"/>
      <c r="I44" s="43"/>
      <c r="J44" s="43"/>
    </row>
  </sheetData>
  <mergeCells count="18">
    <mergeCell ref="U5:X10"/>
    <mergeCell ref="H6:J6"/>
    <mergeCell ref="H7:J7"/>
    <mergeCell ref="U11:V11"/>
    <mergeCell ref="W11:X11"/>
    <mergeCell ref="L11:M11"/>
    <mergeCell ref="N11:O11"/>
    <mergeCell ref="H9:J9"/>
    <mergeCell ref="B2:X2"/>
    <mergeCell ref="D9:F9"/>
    <mergeCell ref="D7:F7"/>
    <mergeCell ref="Q7:S7"/>
    <mergeCell ref="B3:X3"/>
    <mergeCell ref="L5:O10"/>
    <mergeCell ref="B5:B11"/>
    <mergeCell ref="Q9:S9"/>
    <mergeCell ref="Q6:S6"/>
    <mergeCell ref="D6:F6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2007-05-28T05:27:22Z</cp:lastPrinted>
  <dcterms:created xsi:type="dcterms:W3CDTF">2003-10-20T07:27:17Z</dcterms:created>
  <dcterms:modified xsi:type="dcterms:W3CDTF">2007-08-01T17:40:01Z</dcterms:modified>
  <cp:category/>
  <cp:version/>
  <cp:contentType/>
  <cp:contentStatus/>
</cp:coreProperties>
</file>