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Ocak-2007" sheetId="1" r:id="rId1"/>
  </sheets>
  <definedNames/>
  <calcPr fullCalcOnLoad="1"/>
</workbook>
</file>

<file path=xl/sharedStrings.xml><?xml version="1.0" encoding="utf-8"?>
<sst xmlns="http://schemas.openxmlformats.org/spreadsheetml/2006/main" count="28" uniqueCount="14">
  <si>
    <t>TARİH</t>
  </si>
  <si>
    <t>2005 YILI</t>
  </si>
  <si>
    <t>AYLIK</t>
  </si>
  <si>
    <t>YILLIK</t>
  </si>
  <si>
    <t>GEÇEN AYLAR DEVİR</t>
  </si>
  <si>
    <t>GÜNLÜK</t>
  </si>
  <si>
    <t>2006 YILI</t>
  </si>
  <si>
    <t>-</t>
  </si>
  <si>
    <t>2005 / 2006 YILI KARŞILAŞTIRMASI</t>
  </si>
  <si>
    <t>2007 YILI</t>
  </si>
  <si>
    <t>2006 / 2007 YILI KARŞILAŞTIRMASI</t>
  </si>
  <si>
    <t>ANTALYA İL KÜLTÜR VE TURİZM MÜDÜRLÜĞÜ</t>
  </si>
  <si>
    <t>İstatistik verilerine, yurt dışında yaşayan vatandaş ziyaretçiler de dahildir.</t>
  </si>
  <si>
    <t>A N T A L Y A  H A V A   L İ M A N I   G Ü N L Ü K   G E L E N   Y O L C U   İ S T A T İ S T İ Ğ İ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</si>
</sst>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</numFmts>
  <fonts count="17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20"/>
      <color indexed="12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8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76" fontId="15" fillId="0" borderId="0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textRotation="90" wrapText="1"/>
    </xf>
    <xf numFmtId="3" fontId="4" fillId="0" borderId="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184" fontId="3" fillId="0" borderId="9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4"/>
  <sheetViews>
    <sheetView showGridLines="0" tabSelected="1" view="pageBreakPreview" zoomScale="75" zoomScaleNormal="75" zoomScaleSheetLayoutView="75" workbookViewId="0" topLeftCell="A1">
      <selection activeCell="B12" sqref="B12:B42"/>
    </sheetView>
  </sheetViews>
  <sheetFormatPr defaultColWidth="9.00390625" defaultRowHeight="13.5" customHeight="1"/>
  <cols>
    <col min="1" max="1" width="0.6171875" style="1" customWidth="1"/>
    <col min="2" max="2" width="25.75390625" style="1" customWidth="1"/>
    <col min="3" max="3" width="0.875" style="3" customWidth="1"/>
    <col min="4" max="6" width="10.75390625" style="4" customWidth="1"/>
    <col min="7" max="7" width="0.875" style="5" customWidth="1"/>
    <col min="8" max="10" width="10.75390625" style="4" customWidth="1"/>
    <col min="11" max="11" width="0.875" style="3" customWidth="1"/>
    <col min="12" max="12" width="9.75390625" style="4" customWidth="1"/>
    <col min="13" max="13" width="7.75390625" style="4" customWidth="1"/>
    <col min="14" max="14" width="9.75390625" style="4" customWidth="1"/>
    <col min="15" max="15" width="7.75390625" style="4" customWidth="1"/>
    <col min="16" max="16" width="0.875" style="3" customWidth="1"/>
    <col min="17" max="19" width="10.75390625" style="4" customWidth="1"/>
    <col min="20" max="20" width="0.875" style="1" customWidth="1"/>
    <col min="21" max="21" width="9.75390625" style="4" customWidth="1"/>
    <col min="22" max="22" width="7.75390625" style="4" customWidth="1"/>
    <col min="23" max="23" width="9.75390625" style="4" customWidth="1"/>
    <col min="24" max="24" width="7.75390625" style="4" customWidth="1"/>
    <col min="25" max="25" width="1.75390625" style="1" customWidth="1"/>
    <col min="26" max="16384" width="8.875" style="1" customWidth="1"/>
  </cols>
  <sheetData>
    <row r="1" ht="4.5" customHeight="1"/>
    <row r="2" spans="2:24" ht="39" customHeight="1">
      <c r="B2" s="44" t="s">
        <v>11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2:24" s="2" customFormat="1" ht="22.5" customHeight="1">
      <c r="B3" s="54" t="s">
        <v>13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ht="11.25" customHeight="1"/>
    <row r="5" spans="2:24" ht="6" customHeight="1">
      <c r="B5" s="64" t="s">
        <v>0</v>
      </c>
      <c r="C5" s="6"/>
      <c r="D5" s="7"/>
      <c r="E5" s="8"/>
      <c r="F5" s="9"/>
      <c r="H5" s="7"/>
      <c r="I5" s="8"/>
      <c r="J5" s="9"/>
      <c r="L5" s="55" t="s">
        <v>8</v>
      </c>
      <c r="M5" s="56"/>
      <c r="N5" s="56"/>
      <c r="O5" s="57"/>
      <c r="P5" s="10"/>
      <c r="Q5" s="7"/>
      <c r="R5" s="8"/>
      <c r="S5" s="9"/>
      <c r="U5" s="55" t="s">
        <v>10</v>
      </c>
      <c r="V5" s="56"/>
      <c r="W5" s="56"/>
      <c r="X5" s="57"/>
    </row>
    <row r="6" spans="2:24" s="11" customFormat="1" ht="18" customHeight="1">
      <c r="B6" s="64"/>
      <c r="C6" s="6"/>
      <c r="D6" s="45" t="s">
        <v>1</v>
      </c>
      <c r="E6" s="46"/>
      <c r="F6" s="47"/>
      <c r="G6" s="12"/>
      <c r="H6" s="45" t="s">
        <v>6</v>
      </c>
      <c r="I6" s="46"/>
      <c r="J6" s="47"/>
      <c r="K6" s="12"/>
      <c r="L6" s="58"/>
      <c r="M6" s="59"/>
      <c r="N6" s="59"/>
      <c r="O6" s="60"/>
      <c r="P6" s="10"/>
      <c r="Q6" s="45" t="s">
        <v>9</v>
      </c>
      <c r="R6" s="46"/>
      <c r="S6" s="47"/>
      <c r="U6" s="58"/>
      <c r="V6" s="59"/>
      <c r="W6" s="59"/>
      <c r="X6" s="60"/>
    </row>
    <row r="7" spans="2:24" s="11" customFormat="1" ht="16.5" customHeight="1">
      <c r="B7" s="64"/>
      <c r="C7" s="6"/>
      <c r="D7" s="48" t="s">
        <v>4</v>
      </c>
      <c r="E7" s="49"/>
      <c r="F7" s="50"/>
      <c r="G7" s="16"/>
      <c r="H7" s="48" t="s">
        <v>4</v>
      </c>
      <c r="I7" s="49"/>
      <c r="J7" s="50"/>
      <c r="K7" s="16"/>
      <c r="L7" s="58"/>
      <c r="M7" s="59"/>
      <c r="N7" s="59"/>
      <c r="O7" s="60"/>
      <c r="P7" s="10"/>
      <c r="Q7" s="48" t="s">
        <v>4</v>
      </c>
      <c r="R7" s="49"/>
      <c r="S7" s="50"/>
      <c r="U7" s="58"/>
      <c r="V7" s="59"/>
      <c r="W7" s="59"/>
      <c r="X7" s="60"/>
    </row>
    <row r="8" spans="2:24" s="11" customFormat="1" ht="9" customHeight="1">
      <c r="B8" s="64"/>
      <c r="C8" s="6"/>
      <c r="D8" s="13"/>
      <c r="E8" s="14"/>
      <c r="F8" s="15"/>
      <c r="G8" s="16"/>
      <c r="H8" s="13"/>
      <c r="I8" s="14"/>
      <c r="J8" s="15"/>
      <c r="K8" s="16"/>
      <c r="L8" s="58"/>
      <c r="M8" s="59"/>
      <c r="N8" s="59"/>
      <c r="O8" s="60"/>
      <c r="P8" s="10"/>
      <c r="Q8" s="17"/>
      <c r="R8" s="18"/>
      <c r="S8" s="19"/>
      <c r="U8" s="58"/>
      <c r="V8" s="59"/>
      <c r="W8" s="59"/>
      <c r="X8" s="60"/>
    </row>
    <row r="9" spans="2:24" s="11" customFormat="1" ht="20.25" customHeight="1">
      <c r="B9" s="64"/>
      <c r="C9" s="6"/>
      <c r="D9" s="42" t="s">
        <v>7</v>
      </c>
      <c r="E9" s="43"/>
      <c r="F9" s="53"/>
      <c r="G9" s="20"/>
      <c r="H9" s="42" t="s">
        <v>7</v>
      </c>
      <c r="I9" s="43"/>
      <c r="J9" s="53"/>
      <c r="K9" s="20"/>
      <c r="L9" s="58"/>
      <c r="M9" s="59"/>
      <c r="N9" s="59"/>
      <c r="O9" s="60"/>
      <c r="P9" s="10"/>
      <c r="Q9" s="65" t="s">
        <v>7</v>
      </c>
      <c r="R9" s="66"/>
      <c r="S9" s="67"/>
      <c r="U9" s="58"/>
      <c r="V9" s="59"/>
      <c r="W9" s="59"/>
      <c r="X9" s="60"/>
    </row>
    <row r="10" spans="2:24" ht="4.5" customHeight="1">
      <c r="B10" s="64"/>
      <c r="C10" s="6"/>
      <c r="D10" s="21"/>
      <c r="E10" s="22"/>
      <c r="F10" s="22"/>
      <c r="H10" s="22"/>
      <c r="I10" s="22"/>
      <c r="J10" s="23"/>
      <c r="L10" s="61"/>
      <c r="M10" s="62"/>
      <c r="N10" s="62"/>
      <c r="O10" s="63"/>
      <c r="P10" s="10"/>
      <c r="Q10" s="21"/>
      <c r="R10" s="22"/>
      <c r="S10" s="23"/>
      <c r="U10" s="61"/>
      <c r="V10" s="62"/>
      <c r="W10" s="62"/>
      <c r="X10" s="63"/>
    </row>
    <row r="11" spans="2:24" ht="48.75" customHeight="1">
      <c r="B11" s="64"/>
      <c r="C11" s="6"/>
      <c r="D11" s="24" t="s">
        <v>5</v>
      </c>
      <c r="E11" s="25" t="s">
        <v>2</v>
      </c>
      <c r="F11" s="24" t="s">
        <v>3</v>
      </c>
      <c r="G11" s="26"/>
      <c r="H11" s="24" t="s">
        <v>5</v>
      </c>
      <c r="I11" s="25" t="s">
        <v>2</v>
      </c>
      <c r="J11" s="24" t="s">
        <v>3</v>
      </c>
      <c r="K11" s="27"/>
      <c r="L11" s="51" t="s">
        <v>2</v>
      </c>
      <c r="M11" s="52"/>
      <c r="N11" s="51" t="s">
        <v>3</v>
      </c>
      <c r="O11" s="52"/>
      <c r="P11" s="28"/>
      <c r="Q11" s="24" t="s">
        <v>5</v>
      </c>
      <c r="R11" s="25" t="s">
        <v>2</v>
      </c>
      <c r="S11" s="24" t="s">
        <v>3</v>
      </c>
      <c r="U11" s="51" t="s">
        <v>2</v>
      </c>
      <c r="V11" s="52"/>
      <c r="W11" s="51" t="s">
        <v>3</v>
      </c>
      <c r="X11" s="52"/>
    </row>
    <row r="12" spans="2:24" ht="16.5" customHeight="1">
      <c r="B12" s="68">
        <v>38353</v>
      </c>
      <c r="C12" s="29"/>
      <c r="D12" s="30">
        <v>7111</v>
      </c>
      <c r="E12" s="30">
        <f>D12</f>
        <v>7111</v>
      </c>
      <c r="F12" s="30">
        <f>E12</f>
        <v>7111</v>
      </c>
      <c r="G12" s="31"/>
      <c r="H12" s="30">
        <v>6306</v>
      </c>
      <c r="I12" s="30">
        <f>H12</f>
        <v>6306</v>
      </c>
      <c r="J12" s="30">
        <f>I12</f>
        <v>6306</v>
      </c>
      <c r="K12" s="32"/>
      <c r="L12" s="30">
        <f>I12-E12</f>
        <v>-805</v>
      </c>
      <c r="M12" s="33">
        <f>L12/E12</f>
        <v>-0.11320489382646604</v>
      </c>
      <c r="N12" s="30">
        <f>J12-F12</f>
        <v>-805</v>
      </c>
      <c r="O12" s="33">
        <f>N12/F12</f>
        <v>-0.11320489382646604</v>
      </c>
      <c r="P12" s="34"/>
      <c r="Q12" s="30">
        <v>1994</v>
      </c>
      <c r="R12" s="30">
        <f>Q12</f>
        <v>1994</v>
      </c>
      <c r="S12" s="30">
        <f>R12</f>
        <v>1994</v>
      </c>
      <c r="U12" s="30">
        <f aca="true" t="shared" si="0" ref="U12:U27">IF(R12="","",R12-I12)</f>
        <v>-4312</v>
      </c>
      <c r="V12" s="33">
        <f>IF(U12="","",U12/I12)</f>
        <v>-0.6837932128131938</v>
      </c>
      <c r="W12" s="30">
        <f>IF(S12="","",S12-J12)</f>
        <v>-4312</v>
      </c>
      <c r="X12" s="33">
        <f>IF(W12="","",W12/J12)</f>
        <v>-0.6837932128131938</v>
      </c>
    </row>
    <row r="13" spans="2:24" ht="16.5" customHeight="1">
      <c r="B13" s="68">
        <f>B12+1</f>
        <v>38354</v>
      </c>
      <c r="C13" s="29"/>
      <c r="D13" s="30">
        <v>10163</v>
      </c>
      <c r="E13" s="30">
        <f>E12+D13</f>
        <v>17274</v>
      </c>
      <c r="F13" s="30">
        <f>F12+D13</f>
        <v>17274</v>
      </c>
      <c r="G13" s="31"/>
      <c r="H13" s="30">
        <v>3474</v>
      </c>
      <c r="I13" s="30">
        <f>I12+H13</f>
        <v>9780</v>
      </c>
      <c r="J13" s="30">
        <f>J12+H13</f>
        <v>9780</v>
      </c>
      <c r="K13" s="32"/>
      <c r="L13" s="30">
        <f aca="true" t="shared" si="1" ref="L13:L42">I13-E13</f>
        <v>-7494</v>
      </c>
      <c r="M13" s="33">
        <f aca="true" t="shared" si="2" ref="M13:M42">L13/E13</f>
        <v>-0.4338311913858979</v>
      </c>
      <c r="N13" s="30">
        <f aca="true" t="shared" si="3" ref="N13:N42">J13-F13</f>
        <v>-7494</v>
      </c>
      <c r="O13" s="33">
        <f aca="true" t="shared" si="4" ref="O13:O42">N13/F13</f>
        <v>-0.4338311913858979</v>
      </c>
      <c r="P13" s="34"/>
      <c r="Q13" s="30">
        <v>5904</v>
      </c>
      <c r="R13" s="30">
        <f>IF(Q13&lt;1,"",R12+Q13)</f>
        <v>7898</v>
      </c>
      <c r="S13" s="30">
        <f>IF(Q13&lt;1,"",S12+Q13)</f>
        <v>7898</v>
      </c>
      <c r="U13" s="30">
        <f t="shared" si="0"/>
        <v>-1882</v>
      </c>
      <c r="V13" s="33">
        <f aca="true" t="shared" si="5" ref="V13:V42">IF(U13="","",U13/I13)</f>
        <v>-0.19243353783231085</v>
      </c>
      <c r="W13" s="30">
        <f aca="true" t="shared" si="6" ref="W13:W42">IF(S13="","",S13-J13)</f>
        <v>-1882</v>
      </c>
      <c r="X13" s="33">
        <f aca="true" t="shared" si="7" ref="X13:X42">IF(W13="","",W13/J13)</f>
        <v>-0.19243353783231085</v>
      </c>
    </row>
    <row r="14" spans="2:24" ht="16.5" customHeight="1">
      <c r="B14" s="68">
        <f aca="true" t="shared" si="8" ref="B14:B42">B13+1</f>
        <v>38355</v>
      </c>
      <c r="C14" s="29"/>
      <c r="D14" s="30">
        <v>4597</v>
      </c>
      <c r="E14" s="30">
        <f aca="true" t="shared" si="9" ref="E14:E42">E13+D14</f>
        <v>21871</v>
      </c>
      <c r="F14" s="30">
        <f aca="true" t="shared" si="10" ref="F14:F42">F13+D14</f>
        <v>21871</v>
      </c>
      <c r="G14" s="31"/>
      <c r="H14" s="30">
        <v>7084</v>
      </c>
      <c r="I14" s="30">
        <f aca="true" t="shared" si="11" ref="I14:I42">I13+H14</f>
        <v>16864</v>
      </c>
      <c r="J14" s="30">
        <f aca="true" t="shared" si="12" ref="J14:J42">J13+H14</f>
        <v>16864</v>
      </c>
      <c r="K14" s="32"/>
      <c r="L14" s="30">
        <f t="shared" si="1"/>
        <v>-5007</v>
      </c>
      <c r="M14" s="33">
        <f t="shared" si="2"/>
        <v>-0.22893329065886334</v>
      </c>
      <c r="N14" s="30">
        <f t="shared" si="3"/>
        <v>-5007</v>
      </c>
      <c r="O14" s="33">
        <f t="shared" si="4"/>
        <v>-0.22893329065886334</v>
      </c>
      <c r="P14" s="34"/>
      <c r="Q14" s="30">
        <v>5003</v>
      </c>
      <c r="R14" s="30">
        <f aca="true" t="shared" si="13" ref="R14:R42">IF(Q14&lt;1,"",R13+Q14)</f>
        <v>12901</v>
      </c>
      <c r="S14" s="30">
        <f aca="true" t="shared" si="14" ref="S14:S42">IF(Q14&lt;1,"",S13+Q14)</f>
        <v>12901</v>
      </c>
      <c r="U14" s="30">
        <f t="shared" si="0"/>
        <v>-3963</v>
      </c>
      <c r="V14" s="33">
        <f t="shared" si="5"/>
        <v>-0.23499762808349145</v>
      </c>
      <c r="W14" s="30">
        <f t="shared" si="6"/>
        <v>-3963</v>
      </c>
      <c r="X14" s="33">
        <f t="shared" si="7"/>
        <v>-0.23499762808349145</v>
      </c>
    </row>
    <row r="15" spans="2:24" ht="16.5" customHeight="1">
      <c r="B15" s="68">
        <f t="shared" si="8"/>
        <v>38356</v>
      </c>
      <c r="C15" s="29"/>
      <c r="D15" s="30">
        <v>8166</v>
      </c>
      <c r="E15" s="30">
        <f t="shared" si="9"/>
        <v>30037</v>
      </c>
      <c r="F15" s="30">
        <f t="shared" si="10"/>
        <v>30037</v>
      </c>
      <c r="G15" s="31"/>
      <c r="H15" s="30">
        <v>3379</v>
      </c>
      <c r="I15" s="30">
        <f t="shared" si="11"/>
        <v>20243</v>
      </c>
      <c r="J15" s="30">
        <f t="shared" si="12"/>
        <v>20243</v>
      </c>
      <c r="K15" s="32"/>
      <c r="L15" s="30">
        <f t="shared" si="1"/>
        <v>-9794</v>
      </c>
      <c r="M15" s="33">
        <f t="shared" si="2"/>
        <v>-0.3260645204248094</v>
      </c>
      <c r="N15" s="30">
        <f t="shared" si="3"/>
        <v>-9794</v>
      </c>
      <c r="O15" s="33">
        <f t="shared" si="4"/>
        <v>-0.3260645204248094</v>
      </c>
      <c r="P15" s="34"/>
      <c r="Q15" s="30">
        <v>3232</v>
      </c>
      <c r="R15" s="30">
        <f t="shared" si="13"/>
        <v>16133</v>
      </c>
      <c r="S15" s="30">
        <f t="shared" si="14"/>
        <v>16133</v>
      </c>
      <c r="U15" s="30">
        <f t="shared" si="0"/>
        <v>-4110</v>
      </c>
      <c r="V15" s="33">
        <f t="shared" si="5"/>
        <v>-0.2030331472607815</v>
      </c>
      <c r="W15" s="30">
        <f t="shared" si="6"/>
        <v>-4110</v>
      </c>
      <c r="X15" s="33">
        <f t="shared" si="7"/>
        <v>-0.2030331472607815</v>
      </c>
    </row>
    <row r="16" spans="2:24" ht="16.5" customHeight="1">
      <c r="B16" s="68">
        <f t="shared" si="8"/>
        <v>38357</v>
      </c>
      <c r="C16" s="29"/>
      <c r="D16" s="30">
        <v>5208</v>
      </c>
      <c r="E16" s="30">
        <f t="shared" si="9"/>
        <v>35245</v>
      </c>
      <c r="F16" s="30">
        <f t="shared" si="10"/>
        <v>35245</v>
      </c>
      <c r="G16" s="31"/>
      <c r="H16" s="30">
        <v>5009</v>
      </c>
      <c r="I16" s="30">
        <f t="shared" si="11"/>
        <v>25252</v>
      </c>
      <c r="J16" s="30">
        <f t="shared" si="12"/>
        <v>25252</v>
      </c>
      <c r="K16" s="32"/>
      <c r="L16" s="30">
        <f t="shared" si="1"/>
        <v>-9993</v>
      </c>
      <c r="M16" s="33">
        <f t="shared" si="2"/>
        <v>-0.28352957866364026</v>
      </c>
      <c r="N16" s="30">
        <f t="shared" si="3"/>
        <v>-9993</v>
      </c>
      <c r="O16" s="33">
        <f t="shared" si="4"/>
        <v>-0.28352957866364026</v>
      </c>
      <c r="P16" s="34"/>
      <c r="Q16" s="30">
        <v>4694</v>
      </c>
      <c r="R16" s="30">
        <f t="shared" si="13"/>
        <v>20827</v>
      </c>
      <c r="S16" s="30">
        <f t="shared" si="14"/>
        <v>20827</v>
      </c>
      <c r="U16" s="30">
        <f t="shared" si="0"/>
        <v>-4425</v>
      </c>
      <c r="V16" s="33">
        <f t="shared" si="5"/>
        <v>-0.17523364485981308</v>
      </c>
      <c r="W16" s="30">
        <f t="shared" si="6"/>
        <v>-4425</v>
      </c>
      <c r="X16" s="33">
        <f t="shared" si="7"/>
        <v>-0.17523364485981308</v>
      </c>
    </row>
    <row r="17" spans="2:24" ht="16.5" customHeight="1">
      <c r="B17" s="68">
        <f t="shared" si="8"/>
        <v>38358</v>
      </c>
      <c r="C17" s="29"/>
      <c r="D17" s="30">
        <v>3372</v>
      </c>
      <c r="E17" s="30">
        <f t="shared" si="9"/>
        <v>38617</v>
      </c>
      <c r="F17" s="30">
        <f t="shared" si="10"/>
        <v>38617</v>
      </c>
      <c r="G17" s="31"/>
      <c r="H17" s="30">
        <v>4891</v>
      </c>
      <c r="I17" s="30">
        <f t="shared" si="11"/>
        <v>30143</v>
      </c>
      <c r="J17" s="30">
        <f t="shared" si="12"/>
        <v>30143</v>
      </c>
      <c r="K17" s="32"/>
      <c r="L17" s="30">
        <f t="shared" si="1"/>
        <v>-8474</v>
      </c>
      <c r="M17" s="33">
        <f t="shared" si="2"/>
        <v>-0.2194370355024989</v>
      </c>
      <c r="N17" s="30">
        <f t="shared" si="3"/>
        <v>-8474</v>
      </c>
      <c r="O17" s="33">
        <f t="shared" si="4"/>
        <v>-0.2194370355024989</v>
      </c>
      <c r="P17" s="34"/>
      <c r="Q17" s="30">
        <v>5478</v>
      </c>
      <c r="R17" s="30">
        <f t="shared" si="13"/>
        <v>26305</v>
      </c>
      <c r="S17" s="30">
        <f t="shared" si="14"/>
        <v>26305</v>
      </c>
      <c r="U17" s="30">
        <f t="shared" si="0"/>
        <v>-3838</v>
      </c>
      <c r="V17" s="33">
        <f t="shared" si="5"/>
        <v>-0.12732641077530438</v>
      </c>
      <c r="W17" s="30">
        <f t="shared" si="6"/>
        <v>-3838</v>
      </c>
      <c r="X17" s="33">
        <f t="shared" si="7"/>
        <v>-0.12732641077530438</v>
      </c>
    </row>
    <row r="18" spans="2:24" ht="16.5" customHeight="1">
      <c r="B18" s="68">
        <f t="shared" si="8"/>
        <v>38359</v>
      </c>
      <c r="C18" s="29"/>
      <c r="D18" s="30">
        <v>4770</v>
      </c>
      <c r="E18" s="30">
        <f t="shared" si="9"/>
        <v>43387</v>
      </c>
      <c r="F18" s="30">
        <f t="shared" si="10"/>
        <v>43387</v>
      </c>
      <c r="G18" s="31"/>
      <c r="H18" s="30">
        <v>6204</v>
      </c>
      <c r="I18" s="30">
        <f t="shared" si="11"/>
        <v>36347</v>
      </c>
      <c r="J18" s="30">
        <f t="shared" si="12"/>
        <v>36347</v>
      </c>
      <c r="K18" s="32"/>
      <c r="L18" s="30">
        <f t="shared" si="1"/>
        <v>-7040</v>
      </c>
      <c r="M18" s="33">
        <f t="shared" si="2"/>
        <v>-0.1622605849678475</v>
      </c>
      <c r="N18" s="30">
        <f t="shared" si="3"/>
        <v>-7040</v>
      </c>
      <c r="O18" s="33">
        <f t="shared" si="4"/>
        <v>-0.1622605849678475</v>
      </c>
      <c r="P18" s="34"/>
      <c r="Q18" s="30">
        <v>6297</v>
      </c>
      <c r="R18" s="30">
        <f t="shared" si="13"/>
        <v>32602</v>
      </c>
      <c r="S18" s="30">
        <f t="shared" si="14"/>
        <v>32602</v>
      </c>
      <c r="U18" s="30">
        <f t="shared" si="0"/>
        <v>-3745</v>
      </c>
      <c r="V18" s="33">
        <f t="shared" si="5"/>
        <v>-0.10303463834704377</v>
      </c>
      <c r="W18" s="30">
        <f t="shared" si="6"/>
        <v>-3745</v>
      </c>
      <c r="X18" s="33">
        <f t="shared" si="7"/>
        <v>-0.10303463834704377</v>
      </c>
    </row>
    <row r="19" spans="2:24" ht="16.5" customHeight="1">
      <c r="B19" s="68">
        <f t="shared" si="8"/>
        <v>38360</v>
      </c>
      <c r="C19" s="29"/>
      <c r="D19" s="30">
        <v>6692</v>
      </c>
      <c r="E19" s="30">
        <f t="shared" si="9"/>
        <v>50079</v>
      </c>
      <c r="F19" s="30">
        <f t="shared" si="10"/>
        <v>50079</v>
      </c>
      <c r="G19" s="31"/>
      <c r="H19" s="30">
        <v>8883</v>
      </c>
      <c r="I19" s="30">
        <f t="shared" si="11"/>
        <v>45230</v>
      </c>
      <c r="J19" s="30">
        <f t="shared" si="12"/>
        <v>45230</v>
      </c>
      <c r="K19" s="32"/>
      <c r="L19" s="30">
        <f t="shared" si="1"/>
        <v>-4849</v>
      </c>
      <c r="M19" s="33">
        <f t="shared" si="2"/>
        <v>-0.09682701331895605</v>
      </c>
      <c r="N19" s="30">
        <f t="shared" si="3"/>
        <v>-4849</v>
      </c>
      <c r="O19" s="33">
        <f t="shared" si="4"/>
        <v>-0.09682701331895605</v>
      </c>
      <c r="P19" s="34"/>
      <c r="Q19" s="30">
        <v>4150</v>
      </c>
      <c r="R19" s="30">
        <f t="shared" si="13"/>
        <v>36752</v>
      </c>
      <c r="S19" s="30">
        <f t="shared" si="14"/>
        <v>36752</v>
      </c>
      <c r="U19" s="30">
        <f t="shared" si="0"/>
        <v>-8478</v>
      </c>
      <c r="V19" s="33">
        <f t="shared" si="5"/>
        <v>-0.18744196329869556</v>
      </c>
      <c r="W19" s="30">
        <f t="shared" si="6"/>
        <v>-8478</v>
      </c>
      <c r="X19" s="33">
        <f t="shared" si="7"/>
        <v>-0.18744196329869556</v>
      </c>
    </row>
    <row r="20" spans="2:24" ht="16.5" customHeight="1">
      <c r="B20" s="68">
        <f t="shared" si="8"/>
        <v>38361</v>
      </c>
      <c r="C20" s="29"/>
      <c r="D20" s="30">
        <v>7366</v>
      </c>
      <c r="E20" s="30">
        <f t="shared" si="9"/>
        <v>57445</v>
      </c>
      <c r="F20" s="30">
        <f t="shared" si="10"/>
        <v>57445</v>
      </c>
      <c r="G20" s="31"/>
      <c r="H20" s="30">
        <v>2374</v>
      </c>
      <c r="I20" s="30">
        <f t="shared" si="11"/>
        <v>47604</v>
      </c>
      <c r="J20" s="30">
        <f t="shared" si="12"/>
        <v>47604</v>
      </c>
      <c r="K20" s="32"/>
      <c r="L20" s="30">
        <f t="shared" si="1"/>
        <v>-9841</v>
      </c>
      <c r="M20" s="33">
        <f t="shared" si="2"/>
        <v>-0.17131168944207503</v>
      </c>
      <c r="N20" s="30">
        <f t="shared" si="3"/>
        <v>-9841</v>
      </c>
      <c r="O20" s="33">
        <f t="shared" si="4"/>
        <v>-0.17131168944207503</v>
      </c>
      <c r="P20" s="34"/>
      <c r="Q20" s="30">
        <v>5662</v>
      </c>
      <c r="R20" s="30">
        <f t="shared" si="13"/>
        <v>42414</v>
      </c>
      <c r="S20" s="30">
        <f t="shared" si="14"/>
        <v>42414</v>
      </c>
      <c r="U20" s="30">
        <f t="shared" si="0"/>
        <v>-5190</v>
      </c>
      <c r="V20" s="33">
        <f t="shared" si="5"/>
        <v>-0.10902445172674566</v>
      </c>
      <c r="W20" s="30">
        <f t="shared" si="6"/>
        <v>-5190</v>
      </c>
      <c r="X20" s="33">
        <f t="shared" si="7"/>
        <v>-0.10902445172674566</v>
      </c>
    </row>
    <row r="21" spans="2:24" ht="16.5" customHeight="1">
      <c r="B21" s="68">
        <f t="shared" si="8"/>
        <v>38362</v>
      </c>
      <c r="C21" s="29"/>
      <c r="D21" s="30">
        <v>3650</v>
      </c>
      <c r="E21" s="30">
        <f t="shared" si="9"/>
        <v>61095</v>
      </c>
      <c r="F21" s="30">
        <f t="shared" si="10"/>
        <v>61095</v>
      </c>
      <c r="G21" s="31"/>
      <c r="H21" s="30">
        <v>5525</v>
      </c>
      <c r="I21" s="30">
        <f t="shared" si="11"/>
        <v>53129</v>
      </c>
      <c r="J21" s="30">
        <f t="shared" si="12"/>
        <v>53129</v>
      </c>
      <c r="K21" s="32"/>
      <c r="L21" s="30">
        <f t="shared" si="1"/>
        <v>-7966</v>
      </c>
      <c r="M21" s="33">
        <f t="shared" si="2"/>
        <v>-0.13038710205417792</v>
      </c>
      <c r="N21" s="30">
        <f t="shared" si="3"/>
        <v>-7966</v>
      </c>
      <c r="O21" s="33">
        <f t="shared" si="4"/>
        <v>-0.13038710205417792</v>
      </c>
      <c r="P21" s="34"/>
      <c r="Q21" s="30">
        <v>2057</v>
      </c>
      <c r="R21" s="30">
        <f t="shared" si="13"/>
        <v>44471</v>
      </c>
      <c r="S21" s="30">
        <f t="shared" si="14"/>
        <v>44471</v>
      </c>
      <c r="U21" s="30">
        <f t="shared" si="0"/>
        <v>-8658</v>
      </c>
      <c r="V21" s="33">
        <f t="shared" si="5"/>
        <v>-0.16296184757853527</v>
      </c>
      <c r="W21" s="30">
        <f t="shared" si="6"/>
        <v>-8658</v>
      </c>
      <c r="X21" s="33">
        <f t="shared" si="7"/>
        <v>-0.16296184757853527</v>
      </c>
    </row>
    <row r="22" spans="2:24" ht="16.5" customHeight="1">
      <c r="B22" s="68">
        <f t="shared" si="8"/>
        <v>38363</v>
      </c>
      <c r="C22" s="29"/>
      <c r="D22" s="30">
        <v>5321</v>
      </c>
      <c r="E22" s="30">
        <f t="shared" si="9"/>
        <v>66416</v>
      </c>
      <c r="F22" s="30">
        <f t="shared" si="10"/>
        <v>66416</v>
      </c>
      <c r="G22" s="31"/>
      <c r="H22" s="30">
        <v>2330</v>
      </c>
      <c r="I22" s="30">
        <f t="shared" si="11"/>
        <v>55459</v>
      </c>
      <c r="J22" s="30">
        <f t="shared" si="12"/>
        <v>55459</v>
      </c>
      <c r="K22" s="32"/>
      <c r="L22" s="30">
        <f t="shared" si="1"/>
        <v>-10957</v>
      </c>
      <c r="M22" s="33">
        <f t="shared" si="2"/>
        <v>-0.16497530715490244</v>
      </c>
      <c r="N22" s="30">
        <f t="shared" si="3"/>
        <v>-10957</v>
      </c>
      <c r="O22" s="33">
        <f t="shared" si="4"/>
        <v>-0.16497530715490244</v>
      </c>
      <c r="P22" s="34"/>
      <c r="Q22" s="30">
        <v>3418</v>
      </c>
      <c r="R22" s="30">
        <f t="shared" si="13"/>
        <v>47889</v>
      </c>
      <c r="S22" s="30">
        <f t="shared" si="14"/>
        <v>47889</v>
      </c>
      <c r="U22" s="30">
        <f t="shared" si="0"/>
        <v>-7570</v>
      </c>
      <c r="V22" s="33">
        <f t="shared" si="5"/>
        <v>-0.13649723218954543</v>
      </c>
      <c r="W22" s="30">
        <f t="shared" si="6"/>
        <v>-7570</v>
      </c>
      <c r="X22" s="33">
        <f t="shared" si="7"/>
        <v>-0.13649723218954543</v>
      </c>
    </row>
    <row r="23" spans="2:24" ht="16.5" customHeight="1">
      <c r="B23" s="68">
        <f t="shared" si="8"/>
        <v>38364</v>
      </c>
      <c r="C23" s="29"/>
      <c r="D23" s="30">
        <v>3443</v>
      </c>
      <c r="E23" s="30">
        <f t="shared" si="9"/>
        <v>69859</v>
      </c>
      <c r="F23" s="30">
        <f t="shared" si="10"/>
        <v>69859</v>
      </c>
      <c r="G23" s="31"/>
      <c r="H23" s="30">
        <v>3040</v>
      </c>
      <c r="I23" s="30">
        <f t="shared" si="11"/>
        <v>58499</v>
      </c>
      <c r="J23" s="30">
        <f t="shared" si="12"/>
        <v>58499</v>
      </c>
      <c r="K23" s="32"/>
      <c r="L23" s="30">
        <f t="shared" si="1"/>
        <v>-11360</v>
      </c>
      <c r="M23" s="33">
        <f t="shared" si="2"/>
        <v>-0.16261326386006097</v>
      </c>
      <c r="N23" s="30">
        <f t="shared" si="3"/>
        <v>-11360</v>
      </c>
      <c r="O23" s="33">
        <f t="shared" si="4"/>
        <v>-0.16261326386006097</v>
      </c>
      <c r="P23" s="34"/>
      <c r="Q23" s="30">
        <v>4266</v>
      </c>
      <c r="R23" s="30">
        <f t="shared" si="13"/>
        <v>52155</v>
      </c>
      <c r="S23" s="30">
        <f t="shared" si="14"/>
        <v>52155</v>
      </c>
      <c r="U23" s="30">
        <f t="shared" si="0"/>
        <v>-6344</v>
      </c>
      <c r="V23" s="33">
        <f t="shared" si="5"/>
        <v>-0.10844629822732013</v>
      </c>
      <c r="W23" s="30">
        <f t="shared" si="6"/>
        <v>-6344</v>
      </c>
      <c r="X23" s="33">
        <f t="shared" si="7"/>
        <v>-0.10844629822732013</v>
      </c>
    </row>
    <row r="24" spans="2:24" ht="16.5" customHeight="1">
      <c r="B24" s="68">
        <f t="shared" si="8"/>
        <v>38365</v>
      </c>
      <c r="C24" s="29"/>
      <c r="D24" s="30">
        <v>3007</v>
      </c>
      <c r="E24" s="30">
        <f t="shared" si="9"/>
        <v>72866</v>
      </c>
      <c r="F24" s="30">
        <f t="shared" si="10"/>
        <v>72866</v>
      </c>
      <c r="G24" s="31"/>
      <c r="H24" s="30">
        <v>4413</v>
      </c>
      <c r="I24" s="30">
        <f t="shared" si="11"/>
        <v>62912</v>
      </c>
      <c r="J24" s="30">
        <f t="shared" si="12"/>
        <v>62912</v>
      </c>
      <c r="K24" s="32"/>
      <c r="L24" s="30">
        <f t="shared" si="1"/>
        <v>-9954</v>
      </c>
      <c r="M24" s="33">
        <f t="shared" si="2"/>
        <v>-0.1366069222957209</v>
      </c>
      <c r="N24" s="30">
        <f t="shared" si="3"/>
        <v>-9954</v>
      </c>
      <c r="O24" s="33">
        <f t="shared" si="4"/>
        <v>-0.1366069222957209</v>
      </c>
      <c r="P24" s="34"/>
      <c r="Q24" s="30">
        <v>4507</v>
      </c>
      <c r="R24" s="30">
        <f t="shared" si="13"/>
        <v>56662</v>
      </c>
      <c r="S24" s="30">
        <f t="shared" si="14"/>
        <v>56662</v>
      </c>
      <c r="U24" s="30">
        <f t="shared" si="0"/>
        <v>-6250</v>
      </c>
      <c r="V24" s="33">
        <f t="shared" si="5"/>
        <v>-0.09934511698880977</v>
      </c>
      <c r="W24" s="30">
        <f t="shared" si="6"/>
        <v>-6250</v>
      </c>
      <c r="X24" s="33">
        <f t="shared" si="7"/>
        <v>-0.09934511698880977</v>
      </c>
    </row>
    <row r="25" spans="2:24" ht="16.5" customHeight="1">
      <c r="B25" s="68">
        <f t="shared" si="8"/>
        <v>38366</v>
      </c>
      <c r="C25" s="29"/>
      <c r="D25" s="30">
        <v>4523</v>
      </c>
      <c r="E25" s="30">
        <f t="shared" si="9"/>
        <v>77389</v>
      </c>
      <c r="F25" s="30">
        <f t="shared" si="10"/>
        <v>77389</v>
      </c>
      <c r="G25" s="31"/>
      <c r="H25" s="30">
        <v>3846</v>
      </c>
      <c r="I25" s="30">
        <f t="shared" si="11"/>
        <v>66758</v>
      </c>
      <c r="J25" s="30">
        <f t="shared" si="12"/>
        <v>66758</v>
      </c>
      <c r="K25" s="32"/>
      <c r="L25" s="30">
        <f t="shared" si="1"/>
        <v>-10631</v>
      </c>
      <c r="M25" s="33">
        <f t="shared" si="2"/>
        <v>-0.1373709441910349</v>
      </c>
      <c r="N25" s="30">
        <f t="shared" si="3"/>
        <v>-10631</v>
      </c>
      <c r="O25" s="33">
        <f t="shared" si="4"/>
        <v>-0.1373709441910349</v>
      </c>
      <c r="P25" s="34"/>
      <c r="Q25" s="30">
        <v>6095</v>
      </c>
      <c r="R25" s="30">
        <f t="shared" si="13"/>
        <v>62757</v>
      </c>
      <c r="S25" s="30">
        <f t="shared" si="14"/>
        <v>62757</v>
      </c>
      <c r="U25" s="30">
        <f t="shared" si="0"/>
        <v>-4001</v>
      </c>
      <c r="V25" s="33">
        <f t="shared" si="5"/>
        <v>-0.05993289193804488</v>
      </c>
      <c r="W25" s="30">
        <f t="shared" si="6"/>
        <v>-4001</v>
      </c>
      <c r="X25" s="33">
        <f t="shared" si="7"/>
        <v>-0.05993289193804488</v>
      </c>
    </row>
    <row r="26" spans="2:24" ht="16.5" customHeight="1">
      <c r="B26" s="68">
        <f t="shared" si="8"/>
        <v>38367</v>
      </c>
      <c r="C26" s="29"/>
      <c r="D26" s="30">
        <v>5361</v>
      </c>
      <c r="E26" s="30">
        <f t="shared" si="9"/>
        <v>82750</v>
      </c>
      <c r="F26" s="30">
        <f t="shared" si="10"/>
        <v>82750</v>
      </c>
      <c r="G26" s="31"/>
      <c r="H26" s="30">
        <v>7269</v>
      </c>
      <c r="I26" s="30">
        <f t="shared" si="11"/>
        <v>74027</v>
      </c>
      <c r="J26" s="30">
        <f t="shared" si="12"/>
        <v>74027</v>
      </c>
      <c r="K26" s="32"/>
      <c r="L26" s="30">
        <f t="shared" si="1"/>
        <v>-8723</v>
      </c>
      <c r="M26" s="33">
        <f t="shared" si="2"/>
        <v>-0.10541389728096677</v>
      </c>
      <c r="N26" s="30">
        <f t="shared" si="3"/>
        <v>-8723</v>
      </c>
      <c r="O26" s="33">
        <f t="shared" si="4"/>
        <v>-0.10541389728096677</v>
      </c>
      <c r="P26" s="34"/>
      <c r="Q26" s="30">
        <v>2310</v>
      </c>
      <c r="R26" s="30">
        <f t="shared" si="13"/>
        <v>65067</v>
      </c>
      <c r="S26" s="30">
        <f t="shared" si="14"/>
        <v>65067</v>
      </c>
      <c r="U26" s="30">
        <f t="shared" si="0"/>
        <v>-8960</v>
      </c>
      <c r="V26" s="33">
        <f t="shared" si="5"/>
        <v>-0.12103691896200035</v>
      </c>
      <c r="W26" s="30">
        <f t="shared" si="6"/>
        <v>-8960</v>
      </c>
      <c r="X26" s="33">
        <f t="shared" si="7"/>
        <v>-0.12103691896200035</v>
      </c>
    </row>
    <row r="27" spans="2:24" ht="16.5" customHeight="1">
      <c r="B27" s="68">
        <f t="shared" si="8"/>
        <v>38368</v>
      </c>
      <c r="C27" s="29"/>
      <c r="D27" s="30">
        <v>4629</v>
      </c>
      <c r="E27" s="30">
        <f t="shared" si="9"/>
        <v>87379</v>
      </c>
      <c r="F27" s="30">
        <f t="shared" si="10"/>
        <v>87379</v>
      </c>
      <c r="G27" s="31"/>
      <c r="H27" s="30">
        <v>2091</v>
      </c>
      <c r="I27" s="30">
        <f t="shared" si="11"/>
        <v>76118</v>
      </c>
      <c r="J27" s="30">
        <f t="shared" si="12"/>
        <v>76118</v>
      </c>
      <c r="K27" s="32"/>
      <c r="L27" s="30">
        <f t="shared" si="1"/>
        <v>-11261</v>
      </c>
      <c r="M27" s="33">
        <f t="shared" si="2"/>
        <v>-0.12887535906796826</v>
      </c>
      <c r="N27" s="30">
        <f t="shared" si="3"/>
        <v>-11261</v>
      </c>
      <c r="O27" s="33">
        <f t="shared" si="4"/>
        <v>-0.12887535906796826</v>
      </c>
      <c r="P27" s="34"/>
      <c r="Q27" s="30">
        <v>4111</v>
      </c>
      <c r="R27" s="30">
        <f t="shared" si="13"/>
        <v>69178</v>
      </c>
      <c r="S27" s="30">
        <f t="shared" si="14"/>
        <v>69178</v>
      </c>
      <c r="U27" s="30">
        <f t="shared" si="0"/>
        <v>-6940</v>
      </c>
      <c r="V27" s="33">
        <f t="shared" si="5"/>
        <v>-0.09117422948579837</v>
      </c>
      <c r="W27" s="30">
        <f t="shared" si="6"/>
        <v>-6940</v>
      </c>
      <c r="X27" s="33">
        <f t="shared" si="7"/>
        <v>-0.09117422948579837</v>
      </c>
    </row>
    <row r="28" spans="2:24" ht="16.5" customHeight="1">
      <c r="B28" s="68">
        <f t="shared" si="8"/>
        <v>38369</v>
      </c>
      <c r="C28" s="29"/>
      <c r="D28" s="30">
        <v>3980</v>
      </c>
      <c r="E28" s="30">
        <f t="shared" si="9"/>
        <v>91359</v>
      </c>
      <c r="F28" s="30">
        <f t="shared" si="10"/>
        <v>91359</v>
      </c>
      <c r="G28" s="31"/>
      <c r="H28" s="30">
        <v>5230</v>
      </c>
      <c r="I28" s="30">
        <f t="shared" si="11"/>
        <v>81348</v>
      </c>
      <c r="J28" s="30">
        <f t="shared" si="12"/>
        <v>81348</v>
      </c>
      <c r="K28" s="32"/>
      <c r="L28" s="30">
        <f t="shared" si="1"/>
        <v>-10011</v>
      </c>
      <c r="M28" s="33">
        <f t="shared" si="2"/>
        <v>-0.10957869503825567</v>
      </c>
      <c r="N28" s="30">
        <f t="shared" si="3"/>
        <v>-10011</v>
      </c>
      <c r="O28" s="33">
        <f t="shared" si="4"/>
        <v>-0.10957869503825567</v>
      </c>
      <c r="P28" s="34"/>
      <c r="Q28" s="30">
        <v>2335</v>
      </c>
      <c r="R28" s="30">
        <f t="shared" si="13"/>
        <v>71513</v>
      </c>
      <c r="S28" s="30">
        <f t="shared" si="14"/>
        <v>71513</v>
      </c>
      <c r="U28" s="30">
        <f aca="true" t="shared" si="15" ref="U28:U42">IF(R28="","",R28-I28)</f>
        <v>-9835</v>
      </c>
      <c r="V28" s="33">
        <f t="shared" si="5"/>
        <v>-0.12090032944878792</v>
      </c>
      <c r="W28" s="30">
        <f t="shared" si="6"/>
        <v>-9835</v>
      </c>
      <c r="X28" s="33">
        <f t="shared" si="7"/>
        <v>-0.12090032944878792</v>
      </c>
    </row>
    <row r="29" spans="2:24" ht="16.5" customHeight="1">
      <c r="B29" s="68">
        <f t="shared" si="8"/>
        <v>38370</v>
      </c>
      <c r="C29" s="29"/>
      <c r="D29" s="30">
        <v>5391</v>
      </c>
      <c r="E29" s="30">
        <f t="shared" si="9"/>
        <v>96750</v>
      </c>
      <c r="F29" s="30">
        <f t="shared" si="10"/>
        <v>96750</v>
      </c>
      <c r="G29" s="31"/>
      <c r="H29" s="30">
        <v>2020</v>
      </c>
      <c r="I29" s="30">
        <f t="shared" si="11"/>
        <v>83368</v>
      </c>
      <c r="J29" s="30">
        <f t="shared" si="12"/>
        <v>83368</v>
      </c>
      <c r="K29" s="32"/>
      <c r="L29" s="30">
        <f t="shared" si="1"/>
        <v>-13382</v>
      </c>
      <c r="M29" s="33">
        <f t="shared" si="2"/>
        <v>-0.13831524547803617</v>
      </c>
      <c r="N29" s="30">
        <f t="shared" si="3"/>
        <v>-13382</v>
      </c>
      <c r="O29" s="33">
        <f t="shared" si="4"/>
        <v>-0.13831524547803617</v>
      </c>
      <c r="P29" s="34"/>
      <c r="Q29" s="30">
        <v>3212</v>
      </c>
      <c r="R29" s="30">
        <f t="shared" si="13"/>
        <v>74725</v>
      </c>
      <c r="S29" s="30">
        <f t="shared" si="14"/>
        <v>74725</v>
      </c>
      <c r="U29" s="30">
        <f t="shared" si="15"/>
        <v>-8643</v>
      </c>
      <c r="V29" s="33">
        <f t="shared" si="5"/>
        <v>-0.10367287208521256</v>
      </c>
      <c r="W29" s="30">
        <f t="shared" si="6"/>
        <v>-8643</v>
      </c>
      <c r="X29" s="33">
        <f t="shared" si="7"/>
        <v>-0.10367287208521256</v>
      </c>
    </row>
    <row r="30" spans="2:24" ht="16.5" customHeight="1">
      <c r="B30" s="68">
        <f t="shared" si="8"/>
        <v>38371</v>
      </c>
      <c r="C30" s="29"/>
      <c r="D30" s="30">
        <v>3553</v>
      </c>
      <c r="E30" s="30">
        <f t="shared" si="9"/>
        <v>100303</v>
      </c>
      <c r="F30" s="30">
        <f t="shared" si="10"/>
        <v>100303</v>
      </c>
      <c r="G30" s="31"/>
      <c r="H30" s="30">
        <v>2475</v>
      </c>
      <c r="I30" s="30">
        <f t="shared" si="11"/>
        <v>85843</v>
      </c>
      <c r="J30" s="30">
        <f t="shared" si="12"/>
        <v>85843</v>
      </c>
      <c r="K30" s="32"/>
      <c r="L30" s="30">
        <f t="shared" si="1"/>
        <v>-14460</v>
      </c>
      <c r="M30" s="33">
        <f t="shared" si="2"/>
        <v>-0.1441631855477902</v>
      </c>
      <c r="N30" s="30">
        <f t="shared" si="3"/>
        <v>-14460</v>
      </c>
      <c r="O30" s="33">
        <f t="shared" si="4"/>
        <v>-0.1441631855477902</v>
      </c>
      <c r="P30" s="34"/>
      <c r="Q30" s="30">
        <v>3587</v>
      </c>
      <c r="R30" s="30">
        <f t="shared" si="13"/>
        <v>78312</v>
      </c>
      <c r="S30" s="30">
        <f t="shared" si="14"/>
        <v>78312</v>
      </c>
      <c r="U30" s="30">
        <f t="shared" si="15"/>
        <v>-7531</v>
      </c>
      <c r="V30" s="33">
        <f t="shared" si="5"/>
        <v>-0.08772992556178139</v>
      </c>
      <c r="W30" s="30">
        <f t="shared" si="6"/>
        <v>-7531</v>
      </c>
      <c r="X30" s="33">
        <f t="shared" si="7"/>
        <v>-0.08772992556178139</v>
      </c>
    </row>
    <row r="31" spans="2:24" ht="16.5" customHeight="1">
      <c r="B31" s="68">
        <f t="shared" si="8"/>
        <v>38372</v>
      </c>
      <c r="C31" s="29"/>
      <c r="D31" s="30">
        <v>2636</v>
      </c>
      <c r="E31" s="30">
        <f t="shared" si="9"/>
        <v>102939</v>
      </c>
      <c r="F31" s="30">
        <f t="shared" si="10"/>
        <v>102939</v>
      </c>
      <c r="G31" s="31"/>
      <c r="H31" s="30">
        <v>4920</v>
      </c>
      <c r="I31" s="30">
        <f t="shared" si="11"/>
        <v>90763</v>
      </c>
      <c r="J31" s="30">
        <f t="shared" si="12"/>
        <v>90763</v>
      </c>
      <c r="K31" s="32"/>
      <c r="L31" s="30">
        <f t="shared" si="1"/>
        <v>-12176</v>
      </c>
      <c r="M31" s="33">
        <f t="shared" si="2"/>
        <v>-0.11828364371132419</v>
      </c>
      <c r="N31" s="30">
        <f t="shared" si="3"/>
        <v>-12176</v>
      </c>
      <c r="O31" s="33">
        <f t="shared" si="4"/>
        <v>-0.11828364371132419</v>
      </c>
      <c r="P31" s="34"/>
      <c r="Q31" s="30">
        <v>4904</v>
      </c>
      <c r="R31" s="30">
        <f t="shared" si="13"/>
        <v>83216</v>
      </c>
      <c r="S31" s="30">
        <f t="shared" si="14"/>
        <v>83216</v>
      </c>
      <c r="U31" s="30">
        <f t="shared" si="15"/>
        <v>-7547</v>
      </c>
      <c r="V31" s="33">
        <f t="shared" si="5"/>
        <v>-0.08315062305124335</v>
      </c>
      <c r="W31" s="30">
        <f t="shared" si="6"/>
        <v>-7547</v>
      </c>
      <c r="X31" s="33">
        <f t="shared" si="7"/>
        <v>-0.08315062305124335</v>
      </c>
    </row>
    <row r="32" spans="2:24" ht="16.5" customHeight="1">
      <c r="B32" s="68">
        <f t="shared" si="8"/>
        <v>38373</v>
      </c>
      <c r="C32" s="29"/>
      <c r="D32" s="30">
        <v>3812</v>
      </c>
      <c r="E32" s="30">
        <f t="shared" si="9"/>
        <v>106751</v>
      </c>
      <c r="F32" s="30">
        <f t="shared" si="10"/>
        <v>106751</v>
      </c>
      <c r="G32" s="31"/>
      <c r="H32" s="30">
        <v>3848</v>
      </c>
      <c r="I32" s="30">
        <f t="shared" si="11"/>
        <v>94611</v>
      </c>
      <c r="J32" s="30">
        <f t="shared" si="12"/>
        <v>94611</v>
      </c>
      <c r="K32" s="32"/>
      <c r="L32" s="30">
        <f t="shared" si="1"/>
        <v>-12140</v>
      </c>
      <c r="M32" s="33">
        <f t="shared" si="2"/>
        <v>-0.1137225880788002</v>
      </c>
      <c r="N32" s="30">
        <f t="shared" si="3"/>
        <v>-12140</v>
      </c>
      <c r="O32" s="33">
        <f t="shared" si="4"/>
        <v>-0.1137225880788002</v>
      </c>
      <c r="P32" s="34"/>
      <c r="Q32" s="30">
        <v>6141</v>
      </c>
      <c r="R32" s="30">
        <f t="shared" si="13"/>
        <v>89357</v>
      </c>
      <c r="S32" s="30">
        <f t="shared" si="14"/>
        <v>89357</v>
      </c>
      <c r="U32" s="30">
        <f t="shared" si="15"/>
        <v>-5254</v>
      </c>
      <c r="V32" s="33">
        <f t="shared" si="5"/>
        <v>-0.055532654765302135</v>
      </c>
      <c r="W32" s="30">
        <f t="shared" si="6"/>
        <v>-5254</v>
      </c>
      <c r="X32" s="33">
        <f t="shared" si="7"/>
        <v>-0.055532654765302135</v>
      </c>
    </row>
    <row r="33" spans="2:24" ht="16.5" customHeight="1">
      <c r="B33" s="68">
        <f t="shared" si="8"/>
        <v>38374</v>
      </c>
      <c r="C33" s="29"/>
      <c r="D33" s="30">
        <v>5386</v>
      </c>
      <c r="E33" s="30">
        <f t="shared" si="9"/>
        <v>112137</v>
      </c>
      <c r="F33" s="30">
        <f t="shared" si="10"/>
        <v>112137</v>
      </c>
      <c r="G33" s="31"/>
      <c r="H33" s="30">
        <v>5757</v>
      </c>
      <c r="I33" s="30">
        <f t="shared" si="11"/>
        <v>100368</v>
      </c>
      <c r="J33" s="30">
        <f t="shared" si="12"/>
        <v>100368</v>
      </c>
      <c r="K33" s="32"/>
      <c r="L33" s="30">
        <f t="shared" si="1"/>
        <v>-11769</v>
      </c>
      <c r="M33" s="33">
        <f t="shared" si="2"/>
        <v>-0.10495197838358436</v>
      </c>
      <c r="N33" s="30">
        <f t="shared" si="3"/>
        <v>-11769</v>
      </c>
      <c r="O33" s="33">
        <f t="shared" si="4"/>
        <v>-0.10495197838358436</v>
      </c>
      <c r="P33" s="34"/>
      <c r="Q33" s="30">
        <v>2525</v>
      </c>
      <c r="R33" s="30">
        <f t="shared" si="13"/>
        <v>91882</v>
      </c>
      <c r="S33" s="30">
        <f t="shared" si="14"/>
        <v>91882</v>
      </c>
      <c r="U33" s="30">
        <f t="shared" si="15"/>
        <v>-8486</v>
      </c>
      <c r="V33" s="33">
        <f t="shared" si="5"/>
        <v>-0.0845488601944843</v>
      </c>
      <c r="W33" s="30">
        <f t="shared" si="6"/>
        <v>-8486</v>
      </c>
      <c r="X33" s="33">
        <f t="shared" si="7"/>
        <v>-0.0845488601944843</v>
      </c>
    </row>
    <row r="34" spans="2:24" ht="16.5" customHeight="1">
      <c r="B34" s="68">
        <f t="shared" si="8"/>
        <v>38375</v>
      </c>
      <c r="C34" s="29"/>
      <c r="D34" s="30">
        <v>6804</v>
      </c>
      <c r="E34" s="30">
        <f t="shared" si="9"/>
        <v>118941</v>
      </c>
      <c r="F34" s="30">
        <f t="shared" si="10"/>
        <v>118941</v>
      </c>
      <c r="G34" s="31"/>
      <c r="H34" s="30">
        <v>1901</v>
      </c>
      <c r="I34" s="30">
        <f t="shared" si="11"/>
        <v>102269</v>
      </c>
      <c r="J34" s="30">
        <f t="shared" si="12"/>
        <v>102269</v>
      </c>
      <c r="K34" s="32"/>
      <c r="L34" s="30">
        <f t="shared" si="1"/>
        <v>-16672</v>
      </c>
      <c r="M34" s="33">
        <f t="shared" si="2"/>
        <v>-0.14017033655341724</v>
      </c>
      <c r="N34" s="30">
        <f t="shared" si="3"/>
        <v>-16672</v>
      </c>
      <c r="O34" s="33">
        <f t="shared" si="4"/>
        <v>-0.14017033655341724</v>
      </c>
      <c r="P34" s="34"/>
      <c r="Q34" s="30">
        <v>3732</v>
      </c>
      <c r="R34" s="30">
        <f t="shared" si="13"/>
        <v>95614</v>
      </c>
      <c r="S34" s="30">
        <f t="shared" si="14"/>
        <v>95614</v>
      </c>
      <c r="U34" s="30">
        <f t="shared" si="15"/>
        <v>-6655</v>
      </c>
      <c r="V34" s="33">
        <f t="shared" si="5"/>
        <v>-0.06507348267803538</v>
      </c>
      <c r="W34" s="30">
        <f t="shared" si="6"/>
        <v>-6655</v>
      </c>
      <c r="X34" s="33">
        <f t="shared" si="7"/>
        <v>-0.06507348267803538</v>
      </c>
    </row>
    <row r="35" spans="2:24" ht="16.5" customHeight="1">
      <c r="B35" s="68">
        <f t="shared" si="8"/>
        <v>38376</v>
      </c>
      <c r="C35" s="29"/>
      <c r="D35" s="30">
        <v>3835</v>
      </c>
      <c r="E35" s="30">
        <f t="shared" si="9"/>
        <v>122776</v>
      </c>
      <c r="F35" s="30">
        <f t="shared" si="10"/>
        <v>122776</v>
      </c>
      <c r="G35" s="31"/>
      <c r="H35" s="30">
        <v>5191</v>
      </c>
      <c r="I35" s="30">
        <f t="shared" si="11"/>
        <v>107460</v>
      </c>
      <c r="J35" s="30">
        <f t="shared" si="12"/>
        <v>107460</v>
      </c>
      <c r="K35" s="32"/>
      <c r="L35" s="30">
        <f t="shared" si="1"/>
        <v>-15316</v>
      </c>
      <c r="M35" s="33">
        <f t="shared" si="2"/>
        <v>-0.12474750765621946</v>
      </c>
      <c r="N35" s="30">
        <f t="shared" si="3"/>
        <v>-15316</v>
      </c>
      <c r="O35" s="33">
        <f t="shared" si="4"/>
        <v>-0.12474750765621946</v>
      </c>
      <c r="P35" s="34"/>
      <c r="Q35" s="30">
        <v>2605</v>
      </c>
      <c r="R35" s="30">
        <f t="shared" si="13"/>
        <v>98219</v>
      </c>
      <c r="S35" s="30">
        <f t="shared" si="14"/>
        <v>98219</v>
      </c>
      <c r="U35" s="30">
        <f t="shared" si="15"/>
        <v>-9241</v>
      </c>
      <c r="V35" s="33">
        <f t="shared" si="5"/>
        <v>-0.08599478875860786</v>
      </c>
      <c r="W35" s="30">
        <f t="shared" si="6"/>
        <v>-9241</v>
      </c>
      <c r="X35" s="33">
        <f t="shared" si="7"/>
        <v>-0.08599478875860786</v>
      </c>
    </row>
    <row r="36" spans="2:24" ht="16.5" customHeight="1">
      <c r="B36" s="68">
        <f t="shared" si="8"/>
        <v>38377</v>
      </c>
      <c r="C36" s="29"/>
      <c r="D36" s="30">
        <v>5205</v>
      </c>
      <c r="E36" s="30">
        <f t="shared" si="9"/>
        <v>127981</v>
      </c>
      <c r="F36" s="30">
        <f t="shared" si="10"/>
        <v>127981</v>
      </c>
      <c r="G36" s="31"/>
      <c r="H36" s="30">
        <v>1855</v>
      </c>
      <c r="I36" s="30">
        <f t="shared" si="11"/>
        <v>109315</v>
      </c>
      <c r="J36" s="30">
        <f t="shared" si="12"/>
        <v>109315</v>
      </c>
      <c r="K36" s="32"/>
      <c r="L36" s="30">
        <f t="shared" si="1"/>
        <v>-18666</v>
      </c>
      <c r="M36" s="33">
        <f t="shared" si="2"/>
        <v>-0.1458497745759136</v>
      </c>
      <c r="N36" s="30">
        <f t="shared" si="3"/>
        <v>-18666</v>
      </c>
      <c r="O36" s="33">
        <f t="shared" si="4"/>
        <v>-0.1458497745759136</v>
      </c>
      <c r="P36" s="34"/>
      <c r="Q36" s="30">
        <v>3182</v>
      </c>
      <c r="R36" s="30">
        <f t="shared" si="13"/>
        <v>101401</v>
      </c>
      <c r="S36" s="30">
        <f t="shared" si="14"/>
        <v>101401</v>
      </c>
      <c r="U36" s="30">
        <f t="shared" si="15"/>
        <v>-7914</v>
      </c>
      <c r="V36" s="33">
        <f t="shared" si="5"/>
        <v>-0.07239628596258518</v>
      </c>
      <c r="W36" s="30">
        <f t="shared" si="6"/>
        <v>-7914</v>
      </c>
      <c r="X36" s="33">
        <f t="shared" si="7"/>
        <v>-0.07239628596258518</v>
      </c>
    </row>
    <row r="37" spans="2:24" ht="16.5" customHeight="1">
      <c r="B37" s="68">
        <f t="shared" si="8"/>
        <v>38378</v>
      </c>
      <c r="C37" s="29"/>
      <c r="D37" s="30">
        <v>3410</v>
      </c>
      <c r="E37" s="30">
        <f t="shared" si="9"/>
        <v>131391</v>
      </c>
      <c r="F37" s="30">
        <f t="shared" si="10"/>
        <v>131391</v>
      </c>
      <c r="G37" s="31"/>
      <c r="H37" s="30">
        <v>3016</v>
      </c>
      <c r="I37" s="30">
        <f t="shared" si="11"/>
        <v>112331</v>
      </c>
      <c r="J37" s="30">
        <f t="shared" si="12"/>
        <v>112331</v>
      </c>
      <c r="K37" s="32"/>
      <c r="L37" s="30">
        <f t="shared" si="1"/>
        <v>-19060</v>
      </c>
      <c r="M37" s="33">
        <f t="shared" si="2"/>
        <v>-0.14506320828671673</v>
      </c>
      <c r="N37" s="30">
        <f t="shared" si="3"/>
        <v>-19060</v>
      </c>
      <c r="O37" s="33">
        <f t="shared" si="4"/>
        <v>-0.14506320828671673</v>
      </c>
      <c r="P37" s="34"/>
      <c r="Q37" s="30">
        <v>4250</v>
      </c>
      <c r="R37" s="30">
        <f t="shared" si="13"/>
        <v>105651</v>
      </c>
      <c r="S37" s="30">
        <f t="shared" si="14"/>
        <v>105651</v>
      </c>
      <c r="U37" s="30">
        <f t="shared" si="15"/>
        <v>-6680</v>
      </c>
      <c r="V37" s="33">
        <f t="shared" si="5"/>
        <v>-0.05946711059280163</v>
      </c>
      <c r="W37" s="30">
        <f t="shared" si="6"/>
        <v>-6680</v>
      </c>
      <c r="X37" s="33">
        <f t="shared" si="7"/>
        <v>-0.05946711059280163</v>
      </c>
    </row>
    <row r="38" spans="2:24" ht="16.5" customHeight="1">
      <c r="B38" s="68">
        <f t="shared" si="8"/>
        <v>38379</v>
      </c>
      <c r="C38" s="29"/>
      <c r="D38" s="30">
        <v>3311</v>
      </c>
      <c r="E38" s="30">
        <f t="shared" si="9"/>
        <v>134702</v>
      </c>
      <c r="F38" s="30">
        <f t="shared" si="10"/>
        <v>134702</v>
      </c>
      <c r="G38" s="31"/>
      <c r="H38" s="30">
        <v>5537</v>
      </c>
      <c r="I38" s="30">
        <f t="shared" si="11"/>
        <v>117868</v>
      </c>
      <c r="J38" s="30">
        <f t="shared" si="12"/>
        <v>117868</v>
      </c>
      <c r="K38" s="32"/>
      <c r="L38" s="30">
        <f t="shared" si="1"/>
        <v>-16834</v>
      </c>
      <c r="M38" s="33">
        <f t="shared" si="2"/>
        <v>-0.12497216076969904</v>
      </c>
      <c r="N38" s="30">
        <f t="shared" si="3"/>
        <v>-16834</v>
      </c>
      <c r="O38" s="33">
        <f t="shared" si="4"/>
        <v>-0.12497216076969904</v>
      </c>
      <c r="P38" s="34"/>
      <c r="Q38" s="30">
        <v>4921</v>
      </c>
      <c r="R38" s="30">
        <f t="shared" si="13"/>
        <v>110572</v>
      </c>
      <c r="S38" s="30">
        <f t="shared" si="14"/>
        <v>110572</v>
      </c>
      <c r="U38" s="30">
        <f t="shared" si="15"/>
        <v>-7296</v>
      </c>
      <c r="V38" s="33">
        <f t="shared" si="5"/>
        <v>-0.06189975226524587</v>
      </c>
      <c r="W38" s="30">
        <f t="shared" si="6"/>
        <v>-7296</v>
      </c>
      <c r="X38" s="33">
        <f t="shared" si="7"/>
        <v>-0.06189975226524587</v>
      </c>
    </row>
    <row r="39" spans="2:24" ht="16.5" customHeight="1">
      <c r="B39" s="68">
        <f t="shared" si="8"/>
        <v>38380</v>
      </c>
      <c r="C39" s="29"/>
      <c r="D39" s="30">
        <v>3958</v>
      </c>
      <c r="E39" s="30">
        <f t="shared" si="9"/>
        <v>138660</v>
      </c>
      <c r="F39" s="30">
        <f t="shared" si="10"/>
        <v>138660</v>
      </c>
      <c r="G39" s="31"/>
      <c r="H39" s="30">
        <v>4232</v>
      </c>
      <c r="I39" s="30">
        <f t="shared" si="11"/>
        <v>122100</v>
      </c>
      <c r="J39" s="30">
        <f t="shared" si="12"/>
        <v>122100</v>
      </c>
      <c r="K39" s="32"/>
      <c r="L39" s="30">
        <f t="shared" si="1"/>
        <v>-16560</v>
      </c>
      <c r="M39" s="33">
        <f t="shared" si="2"/>
        <v>-0.1194288186932064</v>
      </c>
      <c r="N39" s="30">
        <f t="shared" si="3"/>
        <v>-16560</v>
      </c>
      <c r="O39" s="33">
        <f t="shared" si="4"/>
        <v>-0.1194288186932064</v>
      </c>
      <c r="P39" s="34"/>
      <c r="Q39" s="30">
        <v>5497</v>
      </c>
      <c r="R39" s="30">
        <f t="shared" si="13"/>
        <v>116069</v>
      </c>
      <c r="S39" s="30">
        <f t="shared" si="14"/>
        <v>116069</v>
      </c>
      <c r="U39" s="30">
        <f t="shared" si="15"/>
        <v>-6031</v>
      </c>
      <c r="V39" s="33">
        <f t="shared" si="5"/>
        <v>-0.04939393939393939</v>
      </c>
      <c r="W39" s="30">
        <f t="shared" si="6"/>
        <v>-6031</v>
      </c>
      <c r="X39" s="33">
        <f t="shared" si="7"/>
        <v>-0.04939393939393939</v>
      </c>
    </row>
    <row r="40" spans="2:24" ht="18" customHeight="1">
      <c r="B40" s="68">
        <f t="shared" si="8"/>
        <v>38381</v>
      </c>
      <c r="C40" s="29"/>
      <c r="D40" s="30">
        <v>6343</v>
      </c>
      <c r="E40" s="30">
        <f t="shared" si="9"/>
        <v>145003</v>
      </c>
      <c r="F40" s="30">
        <f t="shared" si="10"/>
        <v>145003</v>
      </c>
      <c r="G40" s="31"/>
      <c r="H40" s="30">
        <v>6400</v>
      </c>
      <c r="I40" s="30">
        <f t="shared" si="11"/>
        <v>128500</v>
      </c>
      <c r="J40" s="30">
        <f t="shared" si="12"/>
        <v>128500</v>
      </c>
      <c r="K40" s="32"/>
      <c r="L40" s="30">
        <f t="shared" si="1"/>
        <v>-16503</v>
      </c>
      <c r="M40" s="33">
        <f t="shared" si="2"/>
        <v>-0.11381143838403343</v>
      </c>
      <c r="N40" s="30">
        <f t="shared" si="3"/>
        <v>-16503</v>
      </c>
      <c r="O40" s="33">
        <f t="shared" si="4"/>
        <v>-0.11381143838403343</v>
      </c>
      <c r="P40" s="34"/>
      <c r="Q40" s="30">
        <v>2794</v>
      </c>
      <c r="R40" s="30">
        <f t="shared" si="13"/>
        <v>118863</v>
      </c>
      <c r="S40" s="30">
        <f t="shared" si="14"/>
        <v>118863</v>
      </c>
      <c r="U40" s="30">
        <f t="shared" si="15"/>
        <v>-9637</v>
      </c>
      <c r="V40" s="33">
        <f t="shared" si="5"/>
        <v>-0.07499610894941634</v>
      </c>
      <c r="W40" s="30">
        <f t="shared" si="6"/>
        <v>-9637</v>
      </c>
      <c r="X40" s="33">
        <f t="shared" si="7"/>
        <v>-0.07499610894941634</v>
      </c>
    </row>
    <row r="41" spans="2:24" ht="18.75" customHeight="1">
      <c r="B41" s="68">
        <f t="shared" si="8"/>
        <v>38382</v>
      </c>
      <c r="C41" s="40"/>
      <c r="D41" s="41">
        <v>6689</v>
      </c>
      <c r="E41" s="30">
        <f t="shared" si="9"/>
        <v>151692</v>
      </c>
      <c r="F41" s="30">
        <f t="shared" si="10"/>
        <v>151692</v>
      </c>
      <c r="G41" s="40"/>
      <c r="H41" s="41">
        <v>2279</v>
      </c>
      <c r="I41" s="30">
        <f t="shared" si="11"/>
        <v>130779</v>
      </c>
      <c r="J41" s="30">
        <f t="shared" si="12"/>
        <v>130779</v>
      </c>
      <c r="K41" s="32"/>
      <c r="L41" s="30">
        <f t="shared" si="1"/>
        <v>-20913</v>
      </c>
      <c r="M41" s="33">
        <f t="shared" si="2"/>
        <v>-0.13786488410727</v>
      </c>
      <c r="N41" s="30">
        <f t="shared" si="3"/>
        <v>-20913</v>
      </c>
      <c r="O41" s="33">
        <f t="shared" si="4"/>
        <v>-0.13786488410727</v>
      </c>
      <c r="P41" s="34"/>
      <c r="Q41" s="30">
        <v>3698</v>
      </c>
      <c r="R41" s="30">
        <f t="shared" si="13"/>
        <v>122561</v>
      </c>
      <c r="S41" s="30">
        <f t="shared" si="14"/>
        <v>122561</v>
      </c>
      <c r="U41" s="30">
        <f t="shared" si="15"/>
        <v>-8218</v>
      </c>
      <c r="V41" s="33">
        <f t="shared" si="5"/>
        <v>-0.0628388349811514</v>
      </c>
      <c r="W41" s="30">
        <f t="shared" si="6"/>
        <v>-8218</v>
      </c>
      <c r="X41" s="33">
        <f t="shared" si="7"/>
        <v>-0.0628388349811514</v>
      </c>
    </row>
    <row r="42" spans="2:24" ht="16.5" customHeight="1">
      <c r="B42" s="68">
        <f t="shared" si="8"/>
        <v>38383</v>
      </c>
      <c r="C42" s="29"/>
      <c r="D42" s="30">
        <v>4490</v>
      </c>
      <c r="E42" s="30">
        <f t="shared" si="9"/>
        <v>156182</v>
      </c>
      <c r="F42" s="35">
        <f t="shared" si="10"/>
        <v>156182</v>
      </c>
      <c r="G42" s="36"/>
      <c r="H42" s="30">
        <v>4231</v>
      </c>
      <c r="I42" s="30">
        <f t="shared" si="11"/>
        <v>135010</v>
      </c>
      <c r="J42" s="35">
        <f t="shared" si="12"/>
        <v>135010</v>
      </c>
      <c r="K42" s="37"/>
      <c r="L42" s="30">
        <f t="shared" si="1"/>
        <v>-21172</v>
      </c>
      <c r="M42" s="33">
        <f t="shared" si="2"/>
        <v>-0.13555979562305515</v>
      </c>
      <c r="N42" s="30">
        <f t="shared" si="3"/>
        <v>-21172</v>
      </c>
      <c r="O42" s="33">
        <f t="shared" si="4"/>
        <v>-0.13555979562305515</v>
      </c>
      <c r="P42" s="34"/>
      <c r="Q42" s="30">
        <v>2885</v>
      </c>
      <c r="R42" s="30">
        <f t="shared" si="13"/>
        <v>125446</v>
      </c>
      <c r="S42" s="35">
        <f t="shared" si="14"/>
        <v>125446</v>
      </c>
      <c r="U42" s="30">
        <f t="shared" si="15"/>
        <v>-9564</v>
      </c>
      <c r="V42" s="33">
        <f t="shared" si="5"/>
        <v>-0.07083919709651137</v>
      </c>
      <c r="W42" s="30">
        <f t="shared" si="6"/>
        <v>-9564</v>
      </c>
      <c r="X42" s="33">
        <f t="shared" si="7"/>
        <v>-0.07083919709651137</v>
      </c>
    </row>
    <row r="43" spans="2:24" ht="11.25" customHeight="1">
      <c r="B43" s="29"/>
      <c r="C43" s="29"/>
      <c r="D43" s="31"/>
      <c r="E43" s="31"/>
      <c r="F43" s="31"/>
      <c r="G43" s="31"/>
      <c r="H43" s="31"/>
      <c r="I43" s="31"/>
      <c r="J43" s="31"/>
      <c r="K43" s="32"/>
      <c r="L43" s="31"/>
      <c r="M43" s="34"/>
      <c r="N43" s="34"/>
      <c r="O43" s="34"/>
      <c r="P43" s="34"/>
      <c r="Q43" s="31"/>
      <c r="R43" s="31"/>
      <c r="S43" s="31"/>
      <c r="U43" s="31"/>
      <c r="V43" s="34"/>
      <c r="W43" s="34"/>
      <c r="X43" s="34"/>
    </row>
    <row r="44" spans="2:3" ht="13.5" customHeight="1">
      <c r="B44" s="39" t="s">
        <v>12</v>
      </c>
      <c r="C44" s="38"/>
    </row>
  </sheetData>
  <mergeCells count="18">
    <mergeCell ref="Q7:S7"/>
    <mergeCell ref="B3:X3"/>
    <mergeCell ref="L5:O10"/>
    <mergeCell ref="B5:B11"/>
    <mergeCell ref="Q9:S9"/>
    <mergeCell ref="Q6:S6"/>
    <mergeCell ref="D6:F6"/>
    <mergeCell ref="U5:X10"/>
    <mergeCell ref="B2:X2"/>
    <mergeCell ref="H6:J6"/>
    <mergeCell ref="H7:J7"/>
    <mergeCell ref="U11:V11"/>
    <mergeCell ref="W11:X11"/>
    <mergeCell ref="L11:M11"/>
    <mergeCell ref="N11:O11"/>
    <mergeCell ref="H9:J9"/>
    <mergeCell ref="D9:F9"/>
    <mergeCell ref="D7:F7"/>
  </mergeCells>
  <conditionalFormatting sqref="L12:O42 U12:X42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</cp:lastModifiedBy>
  <cp:lastPrinted>2007-02-16T06:30:21Z</cp:lastPrinted>
  <dcterms:created xsi:type="dcterms:W3CDTF">2003-10-20T07:27:17Z</dcterms:created>
  <dcterms:modified xsi:type="dcterms:W3CDTF">2007-08-01T17:41:37Z</dcterms:modified>
  <cp:category/>
  <cp:version/>
  <cp:contentType/>
  <cp:contentStatus/>
</cp:coreProperties>
</file>