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Kasım_2009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<sst xmlns="http://schemas.openxmlformats.org/spreadsheetml/2006/main" count="24" uniqueCount="12">
  <si>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TARİH</t>
  </si>
  <si>
    <t>AYLIK</t>
  </si>
  <si>
    <t>YILLIK</t>
  </si>
  <si>
    <t>GEÇEN AYLAR DEVİR</t>
  </si>
  <si>
    <t>GÜNLÜK</t>
  </si>
  <si>
    <t>2007 YILI</t>
  </si>
  <si>
    <t>ANTALYA İL KÜLTÜR VE TURİZM MÜDÜRLÜĞÜ</t>
  </si>
  <si>
    <t>2008 YILI</t>
  </si>
  <si>
    <t>2007 / 2008 YILI KARŞILAŞTIRMASI</t>
  </si>
  <si>
    <t>A N T A L Y A   H A V A   L İ M A N I    G E L E N   G Ü N L Ü K    Y O L C U   İ S T A T İ S T İ Ğ İ</t>
  </si>
  <si>
    <t>2009 YILI</t>
  </si>
  <si>
    <t>2008 / 2009 YILI KARŞILAŞTIRMASI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</si>
</sst>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17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8"/>
      <color indexed="48"/>
      <name val="Arial"/>
      <family val="2"/>
    </font>
    <font>
      <b/>
      <sz val="17"/>
      <name val="Arial"/>
      <family val="2"/>
    </font>
    <font>
      <sz val="11"/>
      <color indexed="8"/>
      <name val="Arial Tur"/>
      <family val="2"/>
    </font>
    <font>
      <sz val="11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85" fontId="2" fillId="0" borderId="7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185" fontId="5" fillId="0" borderId="6" xfId="0" applyNumberFormat="1" applyFont="1" applyBorder="1" applyAlignment="1">
      <alignment horizontal="center" vertical="center"/>
    </xf>
    <xf numFmtId="185" fontId="5" fillId="0" borderId="7" xfId="0" applyNumberFormat="1" applyFont="1" applyBorder="1" applyAlignment="1">
      <alignment horizontal="center" vertical="center"/>
    </xf>
    <xf numFmtId="185" fontId="5" fillId="0" borderId="8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showGridLines="0" tabSelected="1" zoomScale="75" zoomScaleNormal="75" workbookViewId="0" topLeftCell="C13">
      <selection activeCell="Q45" sqref="Q45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10.875" style="4" customWidth="1"/>
    <col min="15" max="15" width="7.75390625" style="4" customWidth="1"/>
    <col min="16" max="16" width="0.875" style="3" customWidth="1"/>
    <col min="17" max="17" width="10.75390625" style="4" customWidth="1"/>
    <col min="18" max="18" width="10.75390625" style="38" customWidth="1"/>
    <col min="19" max="19" width="10.75390625" style="4" customWidth="1"/>
    <col min="20" max="20" width="0.875" style="1" customWidth="1"/>
    <col min="21" max="21" width="9.75390625" style="4" customWidth="1"/>
    <col min="22" max="22" width="8.25390625" style="4" bestFit="1" customWidth="1"/>
    <col min="23" max="23" width="10.625" style="4" bestFit="1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66" t="s">
        <v>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2:24" s="2" customFormat="1" ht="22.5" customHeight="1"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ht="11.25" customHeight="1"/>
    <row r="5" spans="2:24" ht="6" customHeight="1">
      <c r="B5" s="59" t="s">
        <v>0</v>
      </c>
      <c r="C5" s="6"/>
      <c r="D5" s="7"/>
      <c r="E5" s="8"/>
      <c r="F5" s="9"/>
      <c r="H5" s="7"/>
      <c r="I5" s="8"/>
      <c r="J5" s="9"/>
      <c r="L5" s="50" t="s">
        <v>8</v>
      </c>
      <c r="M5" s="51"/>
      <c r="N5" s="51"/>
      <c r="O5" s="52"/>
      <c r="P5" s="10"/>
      <c r="Q5" s="7"/>
      <c r="R5" s="39"/>
      <c r="S5" s="9"/>
      <c r="U5" s="50" t="s">
        <v>11</v>
      </c>
      <c r="V5" s="51"/>
      <c r="W5" s="51"/>
      <c r="X5" s="52"/>
    </row>
    <row r="6" spans="2:24" s="11" customFormat="1" ht="18" customHeight="1">
      <c r="B6" s="59"/>
      <c r="C6" s="6"/>
      <c r="D6" s="63" t="s">
        <v>5</v>
      </c>
      <c r="E6" s="64"/>
      <c r="F6" s="65"/>
      <c r="G6" s="12"/>
      <c r="H6" s="63" t="s">
        <v>7</v>
      </c>
      <c r="I6" s="64"/>
      <c r="J6" s="65"/>
      <c r="K6" s="12"/>
      <c r="L6" s="53"/>
      <c r="M6" s="54"/>
      <c r="N6" s="54"/>
      <c r="O6" s="55"/>
      <c r="P6" s="10"/>
      <c r="Q6" s="63" t="s">
        <v>10</v>
      </c>
      <c r="R6" s="64"/>
      <c r="S6" s="65"/>
      <c r="U6" s="53"/>
      <c r="V6" s="54"/>
      <c r="W6" s="54"/>
      <c r="X6" s="55"/>
    </row>
    <row r="7" spans="2:24" s="11" customFormat="1" ht="16.5" customHeight="1">
      <c r="B7" s="59"/>
      <c r="C7" s="6"/>
      <c r="D7" s="46" t="s">
        <v>3</v>
      </c>
      <c r="E7" s="47"/>
      <c r="F7" s="48"/>
      <c r="G7" s="16"/>
      <c r="H7" s="46" t="s">
        <v>3</v>
      </c>
      <c r="I7" s="47"/>
      <c r="J7" s="48"/>
      <c r="K7" s="16"/>
      <c r="L7" s="53"/>
      <c r="M7" s="54"/>
      <c r="N7" s="54"/>
      <c r="O7" s="55"/>
      <c r="P7" s="10"/>
      <c r="Q7" s="46" t="s">
        <v>3</v>
      </c>
      <c r="R7" s="47"/>
      <c r="S7" s="48"/>
      <c r="U7" s="53"/>
      <c r="V7" s="54"/>
      <c r="W7" s="54"/>
      <c r="X7" s="55"/>
    </row>
    <row r="8" spans="2:24" s="11" customFormat="1" ht="9" customHeight="1">
      <c r="B8" s="59"/>
      <c r="C8" s="6"/>
      <c r="D8" s="13"/>
      <c r="E8" s="14"/>
      <c r="F8" s="15"/>
      <c r="G8" s="16"/>
      <c r="H8" s="13"/>
      <c r="I8" s="14"/>
      <c r="J8" s="15"/>
      <c r="K8" s="16"/>
      <c r="L8" s="53"/>
      <c r="M8" s="54"/>
      <c r="N8" s="54"/>
      <c r="O8" s="55"/>
      <c r="P8" s="10"/>
      <c r="Q8" s="17"/>
      <c r="R8" s="40"/>
      <c r="S8" s="18"/>
      <c r="U8" s="53"/>
      <c r="V8" s="54"/>
      <c r="W8" s="54"/>
      <c r="X8" s="55"/>
    </row>
    <row r="9" spans="2:24" s="11" customFormat="1" ht="20.25" customHeight="1">
      <c r="B9" s="59"/>
      <c r="C9" s="6"/>
      <c r="D9" s="60">
        <v>7254274</v>
      </c>
      <c r="E9" s="61"/>
      <c r="F9" s="62"/>
      <c r="G9" s="19"/>
      <c r="H9" s="60">
        <v>8573814</v>
      </c>
      <c r="I9" s="61"/>
      <c r="J9" s="62"/>
      <c r="K9" s="19"/>
      <c r="L9" s="53"/>
      <c r="M9" s="54"/>
      <c r="N9" s="54"/>
      <c r="O9" s="55"/>
      <c r="P9" s="10"/>
      <c r="Q9" s="60">
        <v>8256954</v>
      </c>
      <c r="R9" s="61"/>
      <c r="S9" s="62"/>
      <c r="U9" s="53"/>
      <c r="V9" s="54"/>
      <c r="W9" s="54"/>
      <c r="X9" s="55"/>
    </row>
    <row r="10" spans="2:24" ht="4.5" customHeight="1">
      <c r="B10" s="59"/>
      <c r="C10" s="6"/>
      <c r="D10" s="20"/>
      <c r="E10" s="21"/>
      <c r="F10" s="21"/>
      <c r="H10" s="21"/>
      <c r="I10" s="21"/>
      <c r="J10" s="22"/>
      <c r="L10" s="56"/>
      <c r="M10" s="57"/>
      <c r="N10" s="57"/>
      <c r="O10" s="58"/>
      <c r="P10" s="10"/>
      <c r="Q10" s="20"/>
      <c r="R10" s="41"/>
      <c r="S10" s="22"/>
      <c r="U10" s="56"/>
      <c r="V10" s="57"/>
      <c r="W10" s="57"/>
      <c r="X10" s="58"/>
    </row>
    <row r="11" spans="2:24" ht="48.75" customHeight="1">
      <c r="B11" s="59"/>
      <c r="C11" s="6"/>
      <c r="D11" s="23" t="s">
        <v>4</v>
      </c>
      <c r="E11" s="24" t="s">
        <v>1</v>
      </c>
      <c r="F11" s="23" t="s">
        <v>2</v>
      </c>
      <c r="G11" s="25"/>
      <c r="H11" s="23" t="s">
        <v>4</v>
      </c>
      <c r="I11" s="24" t="s">
        <v>1</v>
      </c>
      <c r="J11" s="23" t="s">
        <v>2</v>
      </c>
      <c r="K11" s="26"/>
      <c r="L11" s="67" t="s">
        <v>1</v>
      </c>
      <c r="M11" s="68"/>
      <c r="N11" s="67" t="s">
        <v>2</v>
      </c>
      <c r="O11" s="68"/>
      <c r="P11" s="27"/>
      <c r="Q11" s="23" t="s">
        <v>4</v>
      </c>
      <c r="R11" s="42" t="s">
        <v>1</v>
      </c>
      <c r="S11" s="23" t="s">
        <v>2</v>
      </c>
      <c r="U11" s="67" t="s">
        <v>1</v>
      </c>
      <c r="V11" s="68"/>
      <c r="W11" s="67" t="s">
        <v>2</v>
      </c>
      <c r="X11" s="68"/>
    </row>
    <row r="12" spans="2:24" ht="16.5" customHeight="1">
      <c r="B12" s="32">
        <v>39753</v>
      </c>
      <c r="C12" s="28"/>
      <c r="D12" s="33">
        <v>10049</v>
      </c>
      <c r="E12" s="33">
        <f>D12</f>
        <v>10049</v>
      </c>
      <c r="F12" s="33">
        <f>E12+D9</f>
        <v>7264323</v>
      </c>
      <c r="G12" s="34"/>
      <c r="H12" s="33">
        <v>16376</v>
      </c>
      <c r="I12" s="33">
        <f>H12</f>
        <v>16376</v>
      </c>
      <c r="J12" s="33">
        <f>I12+H9</f>
        <v>8590190</v>
      </c>
      <c r="K12" s="29"/>
      <c r="L12" s="35">
        <f>I12-E12</f>
        <v>6327</v>
      </c>
      <c r="M12" s="30">
        <f>L12/E12</f>
        <v>0.6296148870534382</v>
      </c>
      <c r="N12" s="33">
        <f>J12-F12</f>
        <v>1325867</v>
      </c>
      <c r="O12" s="30">
        <f>N12/F12</f>
        <v>0.18251762758897147</v>
      </c>
      <c r="P12" s="31"/>
      <c r="Q12" s="43">
        <v>22493</v>
      </c>
      <c r="R12" s="33">
        <f>Q12</f>
        <v>22493</v>
      </c>
      <c r="S12" s="33">
        <f>R12+Q9</f>
        <v>8279447</v>
      </c>
      <c r="U12" s="35">
        <f aca="true" t="shared" si="0" ref="U12:U41">IF(R12="","",R12-I12)</f>
        <v>6117</v>
      </c>
      <c r="V12" s="30">
        <f>IF(U12="","",U12/I12)</f>
        <v>0.3735344406448461</v>
      </c>
      <c r="W12" s="35">
        <f>IF(S12="","",S12-J12)</f>
        <v>-310743</v>
      </c>
      <c r="X12" s="30">
        <f>IF(W12="","",W12/J12)</f>
        <v>-0.03617417076921465</v>
      </c>
    </row>
    <row r="13" spans="2:24" ht="16.5" customHeight="1">
      <c r="B13" s="32">
        <v>39754</v>
      </c>
      <c r="C13" s="28"/>
      <c r="D13" s="33">
        <v>12623</v>
      </c>
      <c r="E13" s="33">
        <f>E12+D13</f>
        <v>22672</v>
      </c>
      <c r="F13" s="33">
        <f>F12+D13</f>
        <v>7276946</v>
      </c>
      <c r="G13" s="34"/>
      <c r="H13" s="33">
        <v>18354</v>
      </c>
      <c r="I13" s="33">
        <f>I12+H13</f>
        <v>34730</v>
      </c>
      <c r="J13" s="33">
        <f>H13+J12</f>
        <v>8608544</v>
      </c>
      <c r="K13" s="29"/>
      <c r="L13" s="35">
        <f aca="true" t="shared" si="1" ref="L13:L41">I13-E13</f>
        <v>12058</v>
      </c>
      <c r="M13" s="30">
        <f aca="true" t="shared" si="2" ref="M13:M41">L13/E13</f>
        <v>0.5318454481298518</v>
      </c>
      <c r="N13" s="33">
        <f aca="true" t="shared" si="3" ref="N13:N41">J13-F13</f>
        <v>1331598</v>
      </c>
      <c r="O13" s="30">
        <f aca="true" t="shared" si="4" ref="O13:O41">N13/F13</f>
        <v>0.18298857790067427</v>
      </c>
      <c r="P13" s="31"/>
      <c r="Q13" s="43">
        <v>14966</v>
      </c>
      <c r="R13" s="33">
        <f>IF(Q13&lt;1,"",R12+Q13)</f>
        <v>37459</v>
      </c>
      <c r="S13" s="33">
        <f>IF(Q13&lt;1,"",S12+Q13)</f>
        <v>8294413</v>
      </c>
      <c r="U13" s="35">
        <f t="shared" si="0"/>
        <v>2729</v>
      </c>
      <c r="V13" s="30">
        <f aca="true" t="shared" si="5" ref="V13:V41">IF(U13="","",U13/I13)</f>
        <v>0.07857759861790958</v>
      </c>
      <c r="W13" s="35">
        <f aca="true" t="shared" si="6" ref="W13:W41">IF(S13="","",S13-J13)</f>
        <v>-314131</v>
      </c>
      <c r="X13" s="30">
        <f aca="true" t="shared" si="7" ref="X13:X41">IF(W13="","",W13/J13)</f>
        <v>-0.036490607470903325</v>
      </c>
    </row>
    <row r="14" spans="2:24" ht="16.5" customHeight="1">
      <c r="B14" s="32">
        <v>39755</v>
      </c>
      <c r="C14" s="28"/>
      <c r="D14" s="33">
        <v>14588</v>
      </c>
      <c r="E14" s="33">
        <f aca="true" t="shared" si="8" ref="E14:E41">E13+D14</f>
        <v>37260</v>
      </c>
      <c r="F14" s="33">
        <f aca="true" t="shared" si="9" ref="F14:F41">F13+D14</f>
        <v>7291534</v>
      </c>
      <c r="G14" s="34"/>
      <c r="H14" s="33">
        <v>10761</v>
      </c>
      <c r="I14" s="33">
        <f aca="true" t="shared" si="10" ref="I14:I41">I13+H14</f>
        <v>45491</v>
      </c>
      <c r="J14" s="33">
        <f aca="true" t="shared" si="11" ref="J14:J41">H14+J13</f>
        <v>8619305</v>
      </c>
      <c r="K14" s="29"/>
      <c r="L14" s="35">
        <f t="shared" si="1"/>
        <v>8231</v>
      </c>
      <c r="M14" s="30">
        <f t="shared" si="2"/>
        <v>0.22090713902308104</v>
      </c>
      <c r="N14" s="33">
        <f t="shared" si="3"/>
        <v>1327771</v>
      </c>
      <c r="O14" s="30">
        <f t="shared" si="4"/>
        <v>0.1820976217075858</v>
      </c>
      <c r="P14" s="31"/>
      <c r="Q14" s="43">
        <v>14734</v>
      </c>
      <c r="R14" s="33">
        <f aca="true" t="shared" si="12" ref="R14:R41">IF(Q14&lt;1,"",R13+Q14)</f>
        <v>52193</v>
      </c>
      <c r="S14" s="33">
        <f aca="true" t="shared" si="13" ref="S14:S41">IF(Q14&lt;1,"",S13+Q14)</f>
        <v>8309147</v>
      </c>
      <c r="U14" s="35">
        <f t="shared" si="0"/>
        <v>6702</v>
      </c>
      <c r="V14" s="30">
        <f t="shared" si="5"/>
        <v>0.1473258446725726</v>
      </c>
      <c r="W14" s="35">
        <f t="shared" si="6"/>
        <v>-310158</v>
      </c>
      <c r="X14" s="30">
        <f t="shared" si="7"/>
        <v>-0.0359841077673896</v>
      </c>
    </row>
    <row r="15" spans="2:24" ht="16.5" customHeight="1">
      <c r="B15" s="32">
        <v>39756</v>
      </c>
      <c r="C15" s="28"/>
      <c r="D15" s="33">
        <v>18001</v>
      </c>
      <c r="E15" s="33">
        <f t="shared" si="8"/>
        <v>55261</v>
      </c>
      <c r="F15" s="33">
        <f t="shared" si="9"/>
        <v>7309535</v>
      </c>
      <c r="G15" s="34"/>
      <c r="H15" s="33">
        <v>10886</v>
      </c>
      <c r="I15" s="33">
        <f t="shared" si="10"/>
        <v>56377</v>
      </c>
      <c r="J15" s="33">
        <f t="shared" si="11"/>
        <v>8630191</v>
      </c>
      <c r="K15" s="29"/>
      <c r="L15" s="35">
        <f t="shared" si="1"/>
        <v>1116</v>
      </c>
      <c r="M15" s="30">
        <f t="shared" si="2"/>
        <v>0.02019507428385299</v>
      </c>
      <c r="N15" s="33">
        <f t="shared" si="3"/>
        <v>1320656</v>
      </c>
      <c r="O15" s="30">
        <f t="shared" si="4"/>
        <v>0.1806757885419524</v>
      </c>
      <c r="P15" s="31"/>
      <c r="Q15" s="43">
        <v>8974</v>
      </c>
      <c r="R15" s="33">
        <f t="shared" si="12"/>
        <v>61167</v>
      </c>
      <c r="S15" s="33">
        <f t="shared" si="13"/>
        <v>8318121</v>
      </c>
      <c r="U15" s="35">
        <f t="shared" si="0"/>
        <v>4790</v>
      </c>
      <c r="V15" s="30">
        <f t="shared" si="5"/>
        <v>0.08496372634230272</v>
      </c>
      <c r="W15" s="35">
        <f t="shared" si="6"/>
        <v>-312070</v>
      </c>
      <c r="X15" s="30">
        <f t="shared" si="7"/>
        <v>-0.03616026574614629</v>
      </c>
    </row>
    <row r="16" spans="2:24" ht="16.5" customHeight="1">
      <c r="B16" s="32">
        <v>39757</v>
      </c>
      <c r="C16" s="28"/>
      <c r="D16" s="33">
        <v>9644</v>
      </c>
      <c r="E16" s="33">
        <f t="shared" si="8"/>
        <v>64905</v>
      </c>
      <c r="F16" s="33">
        <f t="shared" si="9"/>
        <v>7319179</v>
      </c>
      <c r="G16" s="34"/>
      <c r="H16" s="33">
        <v>8639</v>
      </c>
      <c r="I16" s="33">
        <f t="shared" si="10"/>
        <v>65016</v>
      </c>
      <c r="J16" s="33">
        <f t="shared" si="11"/>
        <v>8638830</v>
      </c>
      <c r="K16" s="29"/>
      <c r="L16" s="35">
        <f t="shared" si="1"/>
        <v>111</v>
      </c>
      <c r="M16" s="30">
        <f t="shared" si="2"/>
        <v>0.00171019181881211</v>
      </c>
      <c r="N16" s="33">
        <f t="shared" si="3"/>
        <v>1319651</v>
      </c>
      <c r="O16" s="30">
        <f t="shared" si="4"/>
        <v>0.1803004134753365</v>
      </c>
      <c r="P16" s="31"/>
      <c r="Q16" s="43">
        <v>7496</v>
      </c>
      <c r="R16" s="33">
        <f t="shared" si="12"/>
        <v>68663</v>
      </c>
      <c r="S16" s="33">
        <f t="shared" si="13"/>
        <v>8325617</v>
      </c>
      <c r="U16" s="35">
        <f t="shared" si="0"/>
        <v>3647</v>
      </c>
      <c r="V16" s="30">
        <f t="shared" si="5"/>
        <v>0.05609388458225668</v>
      </c>
      <c r="W16" s="35">
        <f t="shared" si="6"/>
        <v>-313213</v>
      </c>
      <c r="X16" s="30">
        <f t="shared" si="7"/>
        <v>-0.03625641435240652</v>
      </c>
    </row>
    <row r="17" spans="2:24" ht="16.5" customHeight="1">
      <c r="B17" s="32">
        <v>39758</v>
      </c>
      <c r="C17" s="28"/>
      <c r="D17" s="33">
        <v>10619</v>
      </c>
      <c r="E17" s="33">
        <f t="shared" si="8"/>
        <v>75524</v>
      </c>
      <c r="F17" s="33">
        <f t="shared" si="9"/>
        <v>7329798</v>
      </c>
      <c r="G17" s="34"/>
      <c r="H17" s="33">
        <v>8232</v>
      </c>
      <c r="I17" s="33">
        <f t="shared" si="10"/>
        <v>73248</v>
      </c>
      <c r="J17" s="33">
        <f t="shared" si="11"/>
        <v>8647062</v>
      </c>
      <c r="K17" s="29"/>
      <c r="L17" s="35">
        <f t="shared" si="1"/>
        <v>-2276</v>
      </c>
      <c r="M17" s="30">
        <f t="shared" si="2"/>
        <v>-0.030136115671839415</v>
      </c>
      <c r="N17" s="33">
        <f t="shared" si="3"/>
        <v>1317264</v>
      </c>
      <c r="O17" s="30">
        <f t="shared" si="4"/>
        <v>0.17971354735833103</v>
      </c>
      <c r="P17" s="31"/>
      <c r="Q17" s="43">
        <v>10166</v>
      </c>
      <c r="R17" s="33">
        <f t="shared" si="12"/>
        <v>78829</v>
      </c>
      <c r="S17" s="33">
        <f t="shared" si="13"/>
        <v>8335783</v>
      </c>
      <c r="U17" s="35">
        <f t="shared" si="0"/>
        <v>5581</v>
      </c>
      <c r="V17" s="30">
        <f t="shared" si="5"/>
        <v>0.07619320664045434</v>
      </c>
      <c r="W17" s="35">
        <f t="shared" si="6"/>
        <v>-311279</v>
      </c>
      <c r="X17" s="30">
        <f t="shared" si="7"/>
        <v>-0.035998238476837564</v>
      </c>
    </row>
    <row r="18" spans="2:24" ht="16.5" customHeight="1">
      <c r="B18" s="32">
        <v>39759</v>
      </c>
      <c r="C18" s="28"/>
      <c r="D18" s="33">
        <v>8064</v>
      </c>
      <c r="E18" s="33">
        <f t="shared" si="8"/>
        <v>83588</v>
      </c>
      <c r="F18" s="33">
        <f t="shared" si="9"/>
        <v>7337862</v>
      </c>
      <c r="G18" s="34"/>
      <c r="H18" s="33">
        <v>8975</v>
      </c>
      <c r="I18" s="33">
        <f t="shared" si="10"/>
        <v>82223</v>
      </c>
      <c r="J18" s="33">
        <f t="shared" si="11"/>
        <v>8656037</v>
      </c>
      <c r="K18" s="29"/>
      <c r="L18" s="35">
        <f t="shared" si="1"/>
        <v>-1365</v>
      </c>
      <c r="M18" s="30">
        <f t="shared" si="2"/>
        <v>-0.016330095228980237</v>
      </c>
      <c r="N18" s="33">
        <f t="shared" si="3"/>
        <v>1318175</v>
      </c>
      <c r="O18" s="30">
        <f t="shared" si="4"/>
        <v>0.1796402003744415</v>
      </c>
      <c r="P18" s="31"/>
      <c r="Q18" s="43">
        <v>12177</v>
      </c>
      <c r="R18" s="33">
        <f t="shared" si="12"/>
        <v>91006</v>
      </c>
      <c r="S18" s="33">
        <f t="shared" si="13"/>
        <v>8347960</v>
      </c>
      <c r="U18" s="35">
        <f t="shared" si="0"/>
        <v>8783</v>
      </c>
      <c r="V18" s="30">
        <f t="shared" si="5"/>
        <v>0.10681925981781254</v>
      </c>
      <c r="W18" s="35">
        <f t="shared" si="6"/>
        <v>-308077</v>
      </c>
      <c r="X18" s="30">
        <f t="shared" si="7"/>
        <v>-0.03559099851352299</v>
      </c>
    </row>
    <row r="19" spans="2:24" ht="16.5" customHeight="1">
      <c r="B19" s="32">
        <v>39760</v>
      </c>
      <c r="C19" s="28"/>
      <c r="D19" s="33">
        <v>7476</v>
      </c>
      <c r="E19" s="33">
        <f t="shared" si="8"/>
        <v>91064</v>
      </c>
      <c r="F19" s="33">
        <f t="shared" si="9"/>
        <v>7345338</v>
      </c>
      <c r="G19" s="34"/>
      <c r="H19" s="33">
        <v>10513</v>
      </c>
      <c r="I19" s="33">
        <f t="shared" si="10"/>
        <v>92736</v>
      </c>
      <c r="J19" s="33">
        <f t="shared" si="11"/>
        <v>8666550</v>
      </c>
      <c r="K19" s="29"/>
      <c r="L19" s="35">
        <f t="shared" si="1"/>
        <v>1672</v>
      </c>
      <c r="M19" s="30">
        <f t="shared" si="2"/>
        <v>0.018360713344461037</v>
      </c>
      <c r="N19" s="33">
        <f t="shared" si="3"/>
        <v>1321212</v>
      </c>
      <c r="O19" s="30">
        <f t="shared" si="4"/>
        <v>0.17987082418807684</v>
      </c>
      <c r="P19" s="31"/>
      <c r="Q19" s="43">
        <v>13818</v>
      </c>
      <c r="R19" s="33">
        <f t="shared" si="12"/>
        <v>104824</v>
      </c>
      <c r="S19" s="33">
        <f t="shared" si="13"/>
        <v>8361778</v>
      </c>
      <c r="U19" s="35">
        <f t="shared" si="0"/>
        <v>12088</v>
      </c>
      <c r="V19" s="30">
        <f t="shared" si="5"/>
        <v>0.13034851621808144</v>
      </c>
      <c r="W19" s="35">
        <f t="shared" si="6"/>
        <v>-304772</v>
      </c>
      <c r="X19" s="30">
        <f t="shared" si="7"/>
        <v>-0.03516647339483416</v>
      </c>
    </row>
    <row r="20" spans="2:24" ht="16.5" customHeight="1">
      <c r="B20" s="32">
        <v>39761</v>
      </c>
      <c r="C20" s="28"/>
      <c r="D20" s="33">
        <v>8911</v>
      </c>
      <c r="E20" s="33">
        <f t="shared" si="8"/>
        <v>99975</v>
      </c>
      <c r="F20" s="33">
        <f t="shared" si="9"/>
        <v>7354249</v>
      </c>
      <c r="G20" s="34"/>
      <c r="H20" s="33">
        <v>13000</v>
      </c>
      <c r="I20" s="33">
        <f t="shared" si="10"/>
        <v>105736</v>
      </c>
      <c r="J20" s="33">
        <f t="shared" si="11"/>
        <v>8679550</v>
      </c>
      <c r="K20" s="29"/>
      <c r="L20" s="35">
        <f t="shared" si="1"/>
        <v>5761</v>
      </c>
      <c r="M20" s="30">
        <f t="shared" si="2"/>
        <v>0.05762440610152538</v>
      </c>
      <c r="N20" s="33">
        <f t="shared" si="3"/>
        <v>1325301</v>
      </c>
      <c r="O20" s="30">
        <f t="shared" si="4"/>
        <v>0.18020888332717588</v>
      </c>
      <c r="P20" s="31"/>
      <c r="Q20" s="43">
        <v>10295</v>
      </c>
      <c r="R20" s="33">
        <f t="shared" si="12"/>
        <v>115119</v>
      </c>
      <c r="S20" s="33">
        <f t="shared" si="13"/>
        <v>8372073</v>
      </c>
      <c r="U20" s="35">
        <f t="shared" si="0"/>
        <v>9383</v>
      </c>
      <c r="V20" s="30">
        <f t="shared" si="5"/>
        <v>0.08873988045698722</v>
      </c>
      <c r="W20" s="35">
        <f t="shared" si="6"/>
        <v>-307477</v>
      </c>
      <c r="X20" s="30">
        <f t="shared" si="7"/>
        <v>-0.03542545408460116</v>
      </c>
    </row>
    <row r="21" spans="2:24" ht="16.5" customHeight="1">
      <c r="B21" s="32">
        <v>39762</v>
      </c>
      <c r="C21" s="28"/>
      <c r="D21" s="33">
        <v>10737</v>
      </c>
      <c r="E21" s="33">
        <f t="shared" si="8"/>
        <v>110712</v>
      </c>
      <c r="F21" s="33">
        <f t="shared" si="9"/>
        <v>7364986</v>
      </c>
      <c r="G21" s="34"/>
      <c r="H21" s="33">
        <v>8127</v>
      </c>
      <c r="I21" s="33">
        <f t="shared" si="10"/>
        <v>113863</v>
      </c>
      <c r="J21" s="33">
        <f t="shared" si="11"/>
        <v>8687677</v>
      </c>
      <c r="K21" s="29"/>
      <c r="L21" s="35">
        <f t="shared" si="1"/>
        <v>3151</v>
      </c>
      <c r="M21" s="30">
        <f t="shared" si="2"/>
        <v>0.02846123274803093</v>
      </c>
      <c r="N21" s="33">
        <f t="shared" si="3"/>
        <v>1322691</v>
      </c>
      <c r="O21" s="30">
        <f t="shared" si="4"/>
        <v>0.17959178741140852</v>
      </c>
      <c r="P21" s="31"/>
      <c r="Q21" s="44">
        <v>9564</v>
      </c>
      <c r="R21" s="33">
        <f t="shared" si="12"/>
        <v>124683</v>
      </c>
      <c r="S21" s="33">
        <f t="shared" si="13"/>
        <v>8381637</v>
      </c>
      <c r="U21" s="35">
        <f t="shared" si="0"/>
        <v>10820</v>
      </c>
      <c r="V21" s="30">
        <f t="shared" si="5"/>
        <v>0.09502647918990366</v>
      </c>
      <c r="W21" s="35">
        <f t="shared" si="6"/>
        <v>-306040</v>
      </c>
      <c r="X21" s="30">
        <f t="shared" si="7"/>
        <v>-0.03522690818270523</v>
      </c>
    </row>
    <row r="22" spans="2:24" ht="16.5" customHeight="1">
      <c r="B22" s="32">
        <v>39763</v>
      </c>
      <c r="C22" s="28"/>
      <c r="D22" s="33">
        <v>11938</v>
      </c>
      <c r="E22" s="33">
        <f t="shared" si="8"/>
        <v>122650</v>
      </c>
      <c r="F22" s="33">
        <f t="shared" si="9"/>
        <v>7376924</v>
      </c>
      <c r="G22" s="34"/>
      <c r="H22" s="33">
        <v>8587</v>
      </c>
      <c r="I22" s="33">
        <f t="shared" si="10"/>
        <v>122450</v>
      </c>
      <c r="J22" s="33">
        <f t="shared" si="11"/>
        <v>8696264</v>
      </c>
      <c r="K22" s="29"/>
      <c r="L22" s="35">
        <f t="shared" si="1"/>
        <v>-200</v>
      </c>
      <c r="M22" s="30">
        <f t="shared" si="2"/>
        <v>-0.0016306563391765185</v>
      </c>
      <c r="N22" s="33">
        <f t="shared" si="3"/>
        <v>1319340</v>
      </c>
      <c r="O22" s="30">
        <f t="shared" si="4"/>
        <v>0.17884690149986635</v>
      </c>
      <c r="P22" s="31"/>
      <c r="Q22" s="44">
        <v>7425</v>
      </c>
      <c r="R22" s="33">
        <f t="shared" si="12"/>
        <v>132108</v>
      </c>
      <c r="S22" s="33">
        <f t="shared" si="13"/>
        <v>8389062</v>
      </c>
      <c r="U22" s="35">
        <f t="shared" si="0"/>
        <v>9658</v>
      </c>
      <c r="V22" s="30">
        <f t="shared" si="5"/>
        <v>0.07887300939158841</v>
      </c>
      <c r="W22" s="35">
        <f t="shared" si="6"/>
        <v>-307202</v>
      </c>
      <c r="X22" s="30">
        <f t="shared" si="7"/>
        <v>-0.03532574448061834</v>
      </c>
    </row>
    <row r="23" spans="2:24" ht="16.5" customHeight="1">
      <c r="B23" s="32">
        <v>39764</v>
      </c>
      <c r="C23" s="28"/>
      <c r="D23" s="33">
        <v>7797</v>
      </c>
      <c r="E23" s="33">
        <f t="shared" si="8"/>
        <v>130447</v>
      </c>
      <c r="F23" s="33">
        <f t="shared" si="9"/>
        <v>7384721</v>
      </c>
      <c r="G23" s="34"/>
      <c r="H23" s="33">
        <v>5982</v>
      </c>
      <c r="I23" s="33">
        <f t="shared" si="10"/>
        <v>128432</v>
      </c>
      <c r="J23" s="33">
        <f t="shared" si="11"/>
        <v>8702246</v>
      </c>
      <c r="K23" s="29"/>
      <c r="L23" s="35">
        <f t="shared" si="1"/>
        <v>-2015</v>
      </c>
      <c r="M23" s="30">
        <f t="shared" si="2"/>
        <v>-0.015446886474966845</v>
      </c>
      <c r="N23" s="33">
        <f t="shared" si="3"/>
        <v>1317525</v>
      </c>
      <c r="O23" s="30">
        <f t="shared" si="4"/>
        <v>0.17841229208253095</v>
      </c>
      <c r="P23" s="31"/>
      <c r="Q23" s="44">
        <v>5772</v>
      </c>
      <c r="R23" s="33">
        <f t="shared" si="12"/>
        <v>137880</v>
      </c>
      <c r="S23" s="33">
        <f t="shared" si="13"/>
        <v>8394834</v>
      </c>
      <c r="U23" s="35">
        <f t="shared" si="0"/>
        <v>9448</v>
      </c>
      <c r="V23" s="30">
        <f t="shared" si="5"/>
        <v>0.07356422075495203</v>
      </c>
      <c r="W23" s="35">
        <f t="shared" si="6"/>
        <v>-307412</v>
      </c>
      <c r="X23" s="30">
        <f t="shared" si="7"/>
        <v>-0.035325592956117306</v>
      </c>
    </row>
    <row r="24" spans="2:24" ht="16.5" customHeight="1">
      <c r="B24" s="32">
        <v>39765</v>
      </c>
      <c r="C24" s="28"/>
      <c r="D24" s="33">
        <v>7756</v>
      </c>
      <c r="E24" s="33">
        <f t="shared" si="8"/>
        <v>138203</v>
      </c>
      <c r="F24" s="33">
        <f t="shared" si="9"/>
        <v>7392477</v>
      </c>
      <c r="G24" s="34"/>
      <c r="H24" s="33">
        <v>6224</v>
      </c>
      <c r="I24" s="33">
        <f t="shared" si="10"/>
        <v>134656</v>
      </c>
      <c r="J24" s="33">
        <f t="shared" si="11"/>
        <v>8708470</v>
      </c>
      <c r="K24" s="29"/>
      <c r="L24" s="35">
        <f t="shared" si="1"/>
        <v>-3547</v>
      </c>
      <c r="M24" s="30">
        <f t="shared" si="2"/>
        <v>-0.025665144750837535</v>
      </c>
      <c r="N24" s="33">
        <f t="shared" si="3"/>
        <v>1315993</v>
      </c>
      <c r="O24" s="30">
        <f t="shared" si="4"/>
        <v>0.17801786870625366</v>
      </c>
      <c r="P24" s="31"/>
      <c r="Q24" s="44">
        <v>7714</v>
      </c>
      <c r="R24" s="33">
        <f t="shared" si="12"/>
        <v>145594</v>
      </c>
      <c r="S24" s="33">
        <f t="shared" si="13"/>
        <v>8402548</v>
      </c>
      <c r="U24" s="35">
        <f t="shared" si="0"/>
        <v>10938</v>
      </c>
      <c r="V24" s="30">
        <f t="shared" si="5"/>
        <v>0.08122920627376426</v>
      </c>
      <c r="W24" s="35">
        <f t="shared" si="6"/>
        <v>-305922</v>
      </c>
      <c r="X24" s="30">
        <f t="shared" si="7"/>
        <v>-0.03512924773238008</v>
      </c>
    </row>
    <row r="25" spans="2:24" ht="16.5" customHeight="1">
      <c r="B25" s="32">
        <v>39766</v>
      </c>
      <c r="C25" s="28"/>
      <c r="D25" s="33">
        <v>6530</v>
      </c>
      <c r="E25" s="33">
        <f t="shared" si="8"/>
        <v>144733</v>
      </c>
      <c r="F25" s="33">
        <f t="shared" si="9"/>
        <v>7399007</v>
      </c>
      <c r="G25" s="34"/>
      <c r="H25" s="33">
        <v>6614</v>
      </c>
      <c r="I25" s="33">
        <f t="shared" si="10"/>
        <v>141270</v>
      </c>
      <c r="J25" s="33">
        <f t="shared" si="11"/>
        <v>8715084</v>
      </c>
      <c r="K25" s="29"/>
      <c r="L25" s="35">
        <f t="shared" si="1"/>
        <v>-3463</v>
      </c>
      <c r="M25" s="30">
        <f t="shared" si="2"/>
        <v>-0.02392681696641402</v>
      </c>
      <c r="N25" s="33">
        <f t="shared" si="3"/>
        <v>1316077</v>
      </c>
      <c r="O25" s="30">
        <f t="shared" si="4"/>
        <v>0.17787211175769937</v>
      </c>
      <c r="P25" s="31"/>
      <c r="Q25" s="44">
        <v>10320</v>
      </c>
      <c r="R25" s="33">
        <f t="shared" si="12"/>
        <v>155914</v>
      </c>
      <c r="S25" s="33">
        <f t="shared" si="13"/>
        <v>8412868</v>
      </c>
      <c r="U25" s="35">
        <f t="shared" si="0"/>
        <v>14644</v>
      </c>
      <c r="V25" s="30">
        <f t="shared" si="5"/>
        <v>0.10365965880937213</v>
      </c>
      <c r="W25" s="35">
        <f t="shared" si="6"/>
        <v>-302216</v>
      </c>
      <c r="X25" s="30">
        <f t="shared" si="7"/>
        <v>-0.03467734791770223</v>
      </c>
    </row>
    <row r="26" spans="2:24" ht="16.5" customHeight="1">
      <c r="B26" s="32">
        <v>39767</v>
      </c>
      <c r="C26" s="28"/>
      <c r="D26" s="33">
        <v>6230</v>
      </c>
      <c r="E26" s="33">
        <f t="shared" si="8"/>
        <v>150963</v>
      </c>
      <c r="F26" s="33">
        <f t="shared" si="9"/>
        <v>7405237</v>
      </c>
      <c r="G26" s="34"/>
      <c r="H26" s="33">
        <v>9660</v>
      </c>
      <c r="I26" s="33">
        <f t="shared" si="10"/>
        <v>150930</v>
      </c>
      <c r="J26" s="33">
        <f t="shared" si="11"/>
        <v>8724744</v>
      </c>
      <c r="K26" s="29"/>
      <c r="L26" s="35">
        <f t="shared" si="1"/>
        <v>-33</v>
      </c>
      <c r="M26" s="30">
        <f t="shared" si="2"/>
        <v>-0.00021859660976530673</v>
      </c>
      <c r="N26" s="33">
        <f t="shared" si="3"/>
        <v>1319507</v>
      </c>
      <c r="O26" s="30">
        <f t="shared" si="4"/>
        <v>0.17818565428763455</v>
      </c>
      <c r="P26" s="31"/>
      <c r="Q26" s="44">
        <v>9937</v>
      </c>
      <c r="R26" s="33">
        <f t="shared" si="12"/>
        <v>165851</v>
      </c>
      <c r="S26" s="33">
        <f t="shared" si="13"/>
        <v>8422805</v>
      </c>
      <c r="U26" s="35">
        <f t="shared" si="0"/>
        <v>14921</v>
      </c>
      <c r="V26" s="30">
        <f t="shared" si="5"/>
        <v>0.09886039886039887</v>
      </c>
      <c r="W26" s="35">
        <f t="shared" si="6"/>
        <v>-301939</v>
      </c>
      <c r="X26" s="30">
        <f t="shared" si="7"/>
        <v>-0.034607204520843246</v>
      </c>
    </row>
    <row r="27" spans="2:24" ht="16.5" customHeight="1">
      <c r="B27" s="32">
        <v>39768</v>
      </c>
      <c r="C27" s="28"/>
      <c r="D27" s="33">
        <v>8459</v>
      </c>
      <c r="E27" s="33">
        <f t="shared" si="8"/>
        <v>159422</v>
      </c>
      <c r="F27" s="33">
        <f t="shared" si="9"/>
        <v>7413696</v>
      </c>
      <c r="G27" s="34"/>
      <c r="H27" s="33">
        <v>10860</v>
      </c>
      <c r="I27" s="33">
        <f t="shared" si="10"/>
        <v>161790</v>
      </c>
      <c r="J27" s="33">
        <f t="shared" si="11"/>
        <v>8735604</v>
      </c>
      <c r="K27" s="29"/>
      <c r="L27" s="35">
        <f t="shared" si="1"/>
        <v>2368</v>
      </c>
      <c r="M27" s="30">
        <f t="shared" si="2"/>
        <v>0.014853658842568779</v>
      </c>
      <c r="N27" s="33">
        <f t="shared" si="3"/>
        <v>1321908</v>
      </c>
      <c r="O27" s="30">
        <f t="shared" si="4"/>
        <v>0.17830620516406392</v>
      </c>
      <c r="P27" s="31"/>
      <c r="Q27" s="44">
        <v>8994</v>
      </c>
      <c r="R27" s="33">
        <f t="shared" si="12"/>
        <v>174845</v>
      </c>
      <c r="S27" s="33">
        <f t="shared" si="13"/>
        <v>8431799</v>
      </c>
      <c r="U27" s="35">
        <f t="shared" si="0"/>
        <v>13055</v>
      </c>
      <c r="V27" s="30">
        <f t="shared" si="5"/>
        <v>0.08069101922244885</v>
      </c>
      <c r="W27" s="35">
        <f t="shared" si="6"/>
        <v>-303805</v>
      </c>
      <c r="X27" s="30">
        <f t="shared" si="7"/>
        <v>-0.03477778983571142</v>
      </c>
    </row>
    <row r="28" spans="2:24" ht="16.5" customHeight="1">
      <c r="B28" s="32">
        <v>39769</v>
      </c>
      <c r="C28" s="28"/>
      <c r="D28" s="33">
        <v>9316</v>
      </c>
      <c r="E28" s="33">
        <f t="shared" si="8"/>
        <v>168738</v>
      </c>
      <c r="F28" s="33">
        <f t="shared" si="9"/>
        <v>7423012</v>
      </c>
      <c r="G28" s="34"/>
      <c r="H28" s="33">
        <v>6486</v>
      </c>
      <c r="I28" s="33">
        <f t="shared" si="10"/>
        <v>168276</v>
      </c>
      <c r="J28" s="33">
        <f t="shared" si="11"/>
        <v>8742090</v>
      </c>
      <c r="K28" s="29"/>
      <c r="L28" s="35">
        <f t="shared" si="1"/>
        <v>-462</v>
      </c>
      <c r="M28" s="30">
        <f t="shared" si="2"/>
        <v>-0.002737972478042883</v>
      </c>
      <c r="N28" s="33">
        <f t="shared" si="3"/>
        <v>1319078</v>
      </c>
      <c r="O28" s="30">
        <f t="shared" si="4"/>
        <v>0.17770118113779151</v>
      </c>
      <c r="P28" s="31"/>
      <c r="Q28" s="44">
        <v>7757</v>
      </c>
      <c r="R28" s="33">
        <f t="shared" si="12"/>
        <v>182602</v>
      </c>
      <c r="S28" s="33">
        <f t="shared" si="13"/>
        <v>8439556</v>
      </c>
      <c r="U28" s="35">
        <f t="shared" si="0"/>
        <v>14326</v>
      </c>
      <c r="V28" s="30">
        <f t="shared" si="5"/>
        <v>0.08513394661151917</v>
      </c>
      <c r="W28" s="35">
        <f t="shared" si="6"/>
        <v>-302534</v>
      </c>
      <c r="X28" s="30">
        <f t="shared" si="7"/>
        <v>-0.034606598650894695</v>
      </c>
    </row>
    <row r="29" spans="2:24" ht="16.5" customHeight="1">
      <c r="B29" s="32">
        <v>39770</v>
      </c>
      <c r="C29" s="28"/>
      <c r="D29" s="33">
        <v>10449</v>
      </c>
      <c r="E29" s="33">
        <f t="shared" si="8"/>
        <v>179187</v>
      </c>
      <c r="F29" s="33">
        <f t="shared" si="9"/>
        <v>7433461</v>
      </c>
      <c r="G29" s="34"/>
      <c r="H29" s="33">
        <v>8079</v>
      </c>
      <c r="I29" s="33">
        <f t="shared" si="10"/>
        <v>176355</v>
      </c>
      <c r="J29" s="33">
        <f t="shared" si="11"/>
        <v>8750169</v>
      </c>
      <c r="K29" s="29"/>
      <c r="L29" s="35">
        <f t="shared" si="1"/>
        <v>-2832</v>
      </c>
      <c r="M29" s="30">
        <f t="shared" si="2"/>
        <v>-0.01580471797619247</v>
      </c>
      <c r="N29" s="33">
        <f t="shared" si="3"/>
        <v>1316708</v>
      </c>
      <c r="O29" s="30">
        <f t="shared" si="4"/>
        <v>0.17713256314925174</v>
      </c>
      <c r="P29" s="31"/>
      <c r="Q29" s="44">
        <v>6760</v>
      </c>
      <c r="R29" s="33">
        <f t="shared" si="12"/>
        <v>189362</v>
      </c>
      <c r="S29" s="33">
        <f t="shared" si="13"/>
        <v>8446316</v>
      </c>
      <c r="U29" s="35">
        <f t="shared" si="0"/>
        <v>13007</v>
      </c>
      <c r="V29" s="30">
        <f t="shared" si="5"/>
        <v>0.07375464262425221</v>
      </c>
      <c r="W29" s="35">
        <f t="shared" si="6"/>
        <v>-303853</v>
      </c>
      <c r="X29" s="30">
        <f t="shared" si="7"/>
        <v>-0.03472538644682177</v>
      </c>
    </row>
    <row r="30" spans="2:24" ht="16.5" customHeight="1">
      <c r="B30" s="32">
        <v>39771</v>
      </c>
      <c r="C30" s="28"/>
      <c r="D30" s="33">
        <v>7084</v>
      </c>
      <c r="E30" s="33">
        <f t="shared" si="8"/>
        <v>186271</v>
      </c>
      <c r="F30" s="33">
        <f t="shared" si="9"/>
        <v>7440545</v>
      </c>
      <c r="G30" s="34"/>
      <c r="H30" s="33">
        <v>5759</v>
      </c>
      <c r="I30" s="33">
        <f t="shared" si="10"/>
        <v>182114</v>
      </c>
      <c r="J30" s="33">
        <f t="shared" si="11"/>
        <v>8755928</v>
      </c>
      <c r="K30" s="29"/>
      <c r="L30" s="35">
        <f t="shared" si="1"/>
        <v>-4157</v>
      </c>
      <c r="M30" s="30">
        <f t="shared" si="2"/>
        <v>-0.022316946814050498</v>
      </c>
      <c r="N30" s="33">
        <f t="shared" si="3"/>
        <v>1315383</v>
      </c>
      <c r="O30" s="30">
        <f t="shared" si="4"/>
        <v>0.17678584028454905</v>
      </c>
      <c r="P30" s="31"/>
      <c r="Q30" s="44">
        <v>5974</v>
      </c>
      <c r="R30" s="33">
        <f t="shared" si="12"/>
        <v>195336</v>
      </c>
      <c r="S30" s="33">
        <f t="shared" si="13"/>
        <v>8452290</v>
      </c>
      <c r="U30" s="35">
        <f t="shared" si="0"/>
        <v>13222</v>
      </c>
      <c r="V30" s="30">
        <f t="shared" si="5"/>
        <v>0.07260287512217622</v>
      </c>
      <c r="W30" s="35">
        <f t="shared" si="6"/>
        <v>-303638</v>
      </c>
      <c r="X30" s="30">
        <f t="shared" si="7"/>
        <v>-0.03467799187019354</v>
      </c>
    </row>
    <row r="31" spans="2:24" s="2" customFormat="1" ht="16.5" customHeight="1">
      <c r="B31" s="32">
        <v>39772</v>
      </c>
      <c r="C31" s="36"/>
      <c r="D31" s="33">
        <v>7146</v>
      </c>
      <c r="E31" s="33">
        <f t="shared" si="8"/>
        <v>193417</v>
      </c>
      <c r="F31" s="33">
        <f t="shared" si="9"/>
        <v>7447691</v>
      </c>
      <c r="G31" s="34"/>
      <c r="H31" s="33">
        <v>5259</v>
      </c>
      <c r="I31" s="33">
        <f t="shared" si="10"/>
        <v>187373</v>
      </c>
      <c r="J31" s="33">
        <f t="shared" si="11"/>
        <v>8761187</v>
      </c>
      <c r="K31" s="29"/>
      <c r="L31" s="35">
        <f t="shared" si="1"/>
        <v>-6044</v>
      </c>
      <c r="M31" s="30">
        <f t="shared" si="2"/>
        <v>-0.031248545887900235</v>
      </c>
      <c r="N31" s="33">
        <f t="shared" si="3"/>
        <v>1313496</v>
      </c>
      <c r="O31" s="30">
        <f t="shared" si="4"/>
        <v>0.17636284856608578</v>
      </c>
      <c r="P31" s="37"/>
      <c r="Q31" s="44">
        <v>7293</v>
      </c>
      <c r="R31" s="33">
        <f>IF(Q31&lt;1,"",R30+Q31)</f>
        <v>202629</v>
      </c>
      <c r="S31" s="33">
        <f>IF(Q31&lt;1,"",S30+Q31)</f>
        <v>8459583</v>
      </c>
      <c r="T31" s="1"/>
      <c r="U31" s="35">
        <f t="shared" si="0"/>
        <v>15256</v>
      </c>
      <c r="V31" s="30">
        <f t="shared" si="5"/>
        <v>0.08142048213990276</v>
      </c>
      <c r="W31" s="35">
        <f t="shared" si="6"/>
        <v>-301604</v>
      </c>
      <c r="X31" s="30">
        <f t="shared" si="7"/>
        <v>-0.03442501569707392</v>
      </c>
    </row>
    <row r="32" spans="2:24" ht="16.5" customHeight="1">
      <c r="B32" s="32">
        <v>39773</v>
      </c>
      <c r="C32" s="28"/>
      <c r="D32" s="33">
        <v>5858</v>
      </c>
      <c r="E32" s="33">
        <f t="shared" si="8"/>
        <v>199275</v>
      </c>
      <c r="F32" s="33">
        <f t="shared" si="9"/>
        <v>7453549</v>
      </c>
      <c r="G32" s="34"/>
      <c r="H32" s="33">
        <v>6243</v>
      </c>
      <c r="I32" s="33">
        <f t="shared" si="10"/>
        <v>193616</v>
      </c>
      <c r="J32" s="33">
        <f t="shared" si="11"/>
        <v>8767430</v>
      </c>
      <c r="K32" s="29"/>
      <c r="L32" s="35">
        <f t="shared" si="1"/>
        <v>-5659</v>
      </c>
      <c r="M32" s="30">
        <f t="shared" si="2"/>
        <v>-0.02839794254171371</v>
      </c>
      <c r="N32" s="33">
        <f t="shared" si="3"/>
        <v>1313881</v>
      </c>
      <c r="O32" s="30">
        <f t="shared" si="4"/>
        <v>0.17627589219578485</v>
      </c>
      <c r="P32" s="31"/>
      <c r="Q32" s="44">
        <v>8686</v>
      </c>
      <c r="R32" s="33">
        <f>IF(Q32&lt;1,"",R31+Q32)</f>
        <v>211315</v>
      </c>
      <c r="S32" s="33">
        <f>IF(Q32&lt;1,"",S31+Q32)</f>
        <v>8468269</v>
      </c>
      <c r="U32" s="35">
        <f t="shared" si="0"/>
        <v>17699</v>
      </c>
      <c r="V32" s="30">
        <f t="shared" si="5"/>
        <v>0.09141289976035039</v>
      </c>
      <c r="W32" s="35">
        <f t="shared" si="6"/>
        <v>-299161</v>
      </c>
      <c r="X32" s="30">
        <f t="shared" si="7"/>
        <v>-0.03412185783062996</v>
      </c>
    </row>
    <row r="33" spans="2:24" ht="16.5" customHeight="1">
      <c r="B33" s="32">
        <v>39774</v>
      </c>
      <c r="C33" s="28"/>
      <c r="D33" s="33">
        <v>5809</v>
      </c>
      <c r="E33" s="33">
        <f t="shared" si="8"/>
        <v>205084</v>
      </c>
      <c r="F33" s="33">
        <f t="shared" si="9"/>
        <v>7459358</v>
      </c>
      <c r="G33" s="34"/>
      <c r="H33" s="33">
        <v>7026</v>
      </c>
      <c r="I33" s="33">
        <f t="shared" si="10"/>
        <v>200642</v>
      </c>
      <c r="J33" s="33">
        <f t="shared" si="11"/>
        <v>8774456</v>
      </c>
      <c r="K33" s="29"/>
      <c r="L33" s="35">
        <f t="shared" si="1"/>
        <v>-4442</v>
      </c>
      <c r="M33" s="30">
        <f t="shared" si="2"/>
        <v>-0.021659417604493768</v>
      </c>
      <c r="N33" s="33">
        <f t="shared" si="3"/>
        <v>1315098</v>
      </c>
      <c r="O33" s="30">
        <f t="shared" si="4"/>
        <v>0.17630176752476553</v>
      </c>
      <c r="P33" s="31"/>
      <c r="Q33" s="44">
        <v>10140</v>
      </c>
      <c r="R33" s="33">
        <f>IF(Q33&lt;1,"",R32+Q33)</f>
        <v>221455</v>
      </c>
      <c r="S33" s="33">
        <f>IF(Q33&lt;1,"",S32+Q33)</f>
        <v>8478409</v>
      </c>
      <c r="U33" s="35">
        <f t="shared" si="0"/>
        <v>20813</v>
      </c>
      <c r="V33" s="30">
        <f t="shared" si="5"/>
        <v>0.1037320202151095</v>
      </c>
      <c r="W33" s="35">
        <f t="shared" si="6"/>
        <v>-296047</v>
      </c>
      <c r="X33" s="30">
        <f t="shared" si="7"/>
        <v>-0.03373964152307562</v>
      </c>
    </row>
    <row r="34" spans="2:24" ht="16.5" customHeight="1">
      <c r="B34" s="32">
        <v>39775</v>
      </c>
      <c r="C34" s="28"/>
      <c r="D34" s="33">
        <v>5976</v>
      </c>
      <c r="E34" s="33">
        <f t="shared" si="8"/>
        <v>211060</v>
      </c>
      <c r="F34" s="33">
        <f t="shared" si="9"/>
        <v>7465334</v>
      </c>
      <c r="G34" s="34"/>
      <c r="H34" s="33">
        <v>8494</v>
      </c>
      <c r="I34" s="33">
        <f t="shared" si="10"/>
        <v>209136</v>
      </c>
      <c r="J34" s="33">
        <f t="shared" si="11"/>
        <v>8782950</v>
      </c>
      <c r="K34" s="29"/>
      <c r="L34" s="35">
        <f t="shared" si="1"/>
        <v>-1924</v>
      </c>
      <c r="M34" s="30">
        <f t="shared" si="2"/>
        <v>-0.009115891215768028</v>
      </c>
      <c r="N34" s="33">
        <f t="shared" si="3"/>
        <v>1317616</v>
      </c>
      <c r="O34" s="30">
        <f t="shared" si="4"/>
        <v>0.17649793030023841</v>
      </c>
      <c r="P34" s="31"/>
      <c r="Q34" s="44">
        <v>6655</v>
      </c>
      <c r="R34" s="33">
        <f>IF(Q34&lt;1,"",R33+Q34)</f>
        <v>228110</v>
      </c>
      <c r="S34" s="33">
        <f>IF(Q34&lt;1,"",S33+Q34)</f>
        <v>8485064</v>
      </c>
      <c r="U34" s="35">
        <f t="shared" si="0"/>
        <v>18974</v>
      </c>
      <c r="V34" s="30">
        <f t="shared" si="5"/>
        <v>0.0907256522071762</v>
      </c>
      <c r="W34" s="35">
        <f t="shared" si="6"/>
        <v>-297886</v>
      </c>
      <c r="X34" s="30">
        <f t="shared" si="7"/>
        <v>-0.03391639483317109</v>
      </c>
    </row>
    <row r="35" spans="2:24" ht="16.5" customHeight="1">
      <c r="B35" s="32">
        <v>39776</v>
      </c>
      <c r="C35" s="28"/>
      <c r="D35" s="33">
        <v>7073</v>
      </c>
      <c r="E35" s="33">
        <f t="shared" si="8"/>
        <v>218133</v>
      </c>
      <c r="F35" s="33">
        <f t="shared" si="9"/>
        <v>7472407</v>
      </c>
      <c r="G35" s="34"/>
      <c r="H35" s="33">
        <v>5362</v>
      </c>
      <c r="I35" s="33">
        <f t="shared" si="10"/>
        <v>214498</v>
      </c>
      <c r="J35" s="33">
        <f t="shared" si="11"/>
        <v>8788312</v>
      </c>
      <c r="K35" s="29"/>
      <c r="L35" s="35">
        <f t="shared" si="1"/>
        <v>-3635</v>
      </c>
      <c r="M35" s="30">
        <f t="shared" si="2"/>
        <v>-0.016664145269170642</v>
      </c>
      <c r="N35" s="33">
        <f t="shared" si="3"/>
        <v>1315905</v>
      </c>
      <c r="O35" s="30">
        <f t="shared" si="4"/>
        <v>0.17610189059562736</v>
      </c>
      <c r="P35" s="31"/>
      <c r="Q35" s="44">
        <v>7764</v>
      </c>
      <c r="R35" s="33">
        <f t="shared" si="12"/>
        <v>235874</v>
      </c>
      <c r="S35" s="33">
        <f t="shared" si="13"/>
        <v>8492828</v>
      </c>
      <c r="U35" s="35">
        <f t="shared" si="0"/>
        <v>21376</v>
      </c>
      <c r="V35" s="30">
        <f t="shared" si="5"/>
        <v>0.09965594084793332</v>
      </c>
      <c r="W35" s="35">
        <f t="shared" si="6"/>
        <v>-295484</v>
      </c>
      <c r="X35" s="30">
        <f t="shared" si="7"/>
        <v>-0.03362238391172275</v>
      </c>
    </row>
    <row r="36" spans="2:24" ht="16.5" customHeight="1">
      <c r="B36" s="32">
        <v>39777</v>
      </c>
      <c r="C36" s="28"/>
      <c r="D36" s="33">
        <v>7726</v>
      </c>
      <c r="E36" s="33">
        <f t="shared" si="8"/>
        <v>225859</v>
      </c>
      <c r="F36" s="33">
        <f t="shared" si="9"/>
        <v>7480133</v>
      </c>
      <c r="G36" s="34"/>
      <c r="H36" s="33">
        <v>6515</v>
      </c>
      <c r="I36" s="33">
        <f t="shared" si="10"/>
        <v>221013</v>
      </c>
      <c r="J36" s="33">
        <f t="shared" si="11"/>
        <v>8794827</v>
      </c>
      <c r="K36" s="29"/>
      <c r="L36" s="35">
        <f t="shared" si="1"/>
        <v>-4846</v>
      </c>
      <c r="M36" s="30">
        <f t="shared" si="2"/>
        <v>-0.021455864056778788</v>
      </c>
      <c r="N36" s="33">
        <f t="shared" si="3"/>
        <v>1314694</v>
      </c>
      <c r="O36" s="30">
        <f t="shared" si="4"/>
        <v>0.17575810483583648</v>
      </c>
      <c r="P36" s="31"/>
      <c r="Q36" s="44">
        <v>5374</v>
      </c>
      <c r="R36" s="33">
        <f t="shared" si="12"/>
        <v>241248</v>
      </c>
      <c r="S36" s="33">
        <f t="shared" si="13"/>
        <v>8498202</v>
      </c>
      <c r="U36" s="35">
        <f t="shared" si="0"/>
        <v>20235</v>
      </c>
      <c r="V36" s="30">
        <f t="shared" si="5"/>
        <v>0.09155570034341871</v>
      </c>
      <c r="W36" s="35">
        <f t="shared" si="6"/>
        <v>-296625</v>
      </c>
      <c r="X36" s="30">
        <f t="shared" si="7"/>
        <v>-0.03372721259895163</v>
      </c>
    </row>
    <row r="37" spans="2:24" ht="16.5" customHeight="1">
      <c r="B37" s="32">
        <v>39778</v>
      </c>
      <c r="C37" s="28"/>
      <c r="D37" s="33">
        <v>4737</v>
      </c>
      <c r="E37" s="33">
        <f t="shared" si="8"/>
        <v>230596</v>
      </c>
      <c r="F37" s="33">
        <f t="shared" si="9"/>
        <v>7484870</v>
      </c>
      <c r="G37" s="34"/>
      <c r="H37" s="33">
        <v>4864</v>
      </c>
      <c r="I37" s="33">
        <f t="shared" si="10"/>
        <v>225877</v>
      </c>
      <c r="J37" s="33">
        <f t="shared" si="11"/>
        <v>8799691</v>
      </c>
      <c r="K37" s="29"/>
      <c r="L37" s="35">
        <f t="shared" si="1"/>
        <v>-4719</v>
      </c>
      <c r="M37" s="30">
        <f t="shared" si="2"/>
        <v>-0.020464361914343702</v>
      </c>
      <c r="N37" s="33">
        <f t="shared" si="3"/>
        <v>1314821</v>
      </c>
      <c r="O37" s="30">
        <f t="shared" si="4"/>
        <v>0.1756638391849157</v>
      </c>
      <c r="P37" s="31"/>
      <c r="Q37" s="35">
        <v>6021</v>
      </c>
      <c r="R37" s="33">
        <f t="shared" si="12"/>
        <v>247269</v>
      </c>
      <c r="S37" s="33">
        <f t="shared" si="13"/>
        <v>8504223</v>
      </c>
      <c r="U37" s="35">
        <f t="shared" si="0"/>
        <v>21392</v>
      </c>
      <c r="V37" s="30">
        <f t="shared" si="5"/>
        <v>0.09470641101130262</v>
      </c>
      <c r="W37" s="35">
        <f t="shared" si="6"/>
        <v>-295468</v>
      </c>
      <c r="X37" s="30">
        <f t="shared" si="7"/>
        <v>-0.03357708810457095</v>
      </c>
    </row>
    <row r="38" spans="2:24" ht="16.5" customHeight="1">
      <c r="B38" s="32">
        <v>39779</v>
      </c>
      <c r="C38" s="28"/>
      <c r="D38" s="33">
        <v>5509</v>
      </c>
      <c r="E38" s="33">
        <f t="shared" si="8"/>
        <v>236105</v>
      </c>
      <c r="F38" s="33">
        <f t="shared" si="9"/>
        <v>7490379</v>
      </c>
      <c r="G38" s="34"/>
      <c r="H38" s="33">
        <v>4812</v>
      </c>
      <c r="I38" s="33">
        <f t="shared" si="10"/>
        <v>230689</v>
      </c>
      <c r="J38" s="33">
        <f t="shared" si="11"/>
        <v>8804503</v>
      </c>
      <c r="K38" s="29"/>
      <c r="L38" s="35">
        <f t="shared" si="1"/>
        <v>-5416</v>
      </c>
      <c r="M38" s="30">
        <f t="shared" si="2"/>
        <v>-0.022938946655089897</v>
      </c>
      <c r="N38" s="33">
        <f t="shared" si="3"/>
        <v>1314124</v>
      </c>
      <c r="O38" s="30">
        <f t="shared" si="4"/>
        <v>0.17544158980473484</v>
      </c>
      <c r="P38" s="31"/>
      <c r="Q38" s="35">
        <v>5883</v>
      </c>
      <c r="R38" s="33">
        <f t="shared" si="12"/>
        <v>253152</v>
      </c>
      <c r="S38" s="33">
        <f t="shared" si="13"/>
        <v>8510106</v>
      </c>
      <c r="U38" s="35">
        <f t="shared" si="0"/>
        <v>22463</v>
      </c>
      <c r="V38" s="30">
        <f t="shared" si="5"/>
        <v>0.09737352019385406</v>
      </c>
      <c r="W38" s="35">
        <f t="shared" si="6"/>
        <v>-294397</v>
      </c>
      <c r="X38" s="30">
        <f t="shared" si="7"/>
        <v>-0.03343709463214448</v>
      </c>
    </row>
    <row r="39" spans="2:24" ht="16.5" customHeight="1">
      <c r="B39" s="32">
        <v>39780</v>
      </c>
      <c r="C39" s="28"/>
      <c r="D39" s="33">
        <v>5751</v>
      </c>
      <c r="E39" s="33">
        <f t="shared" si="8"/>
        <v>241856</v>
      </c>
      <c r="F39" s="33">
        <f t="shared" si="9"/>
        <v>7496130</v>
      </c>
      <c r="G39" s="34"/>
      <c r="H39" s="33">
        <v>3978</v>
      </c>
      <c r="I39" s="33">
        <f t="shared" si="10"/>
        <v>234667</v>
      </c>
      <c r="J39" s="33">
        <f t="shared" si="11"/>
        <v>8808481</v>
      </c>
      <c r="K39" s="29"/>
      <c r="L39" s="35">
        <f t="shared" si="1"/>
        <v>-7189</v>
      </c>
      <c r="M39" s="30">
        <f t="shared" si="2"/>
        <v>-0.029724298756284732</v>
      </c>
      <c r="N39" s="33">
        <f t="shared" si="3"/>
        <v>1312351</v>
      </c>
      <c r="O39" s="30">
        <f t="shared" si="4"/>
        <v>0.1750704696956963</v>
      </c>
      <c r="P39" s="31"/>
      <c r="Q39" s="35">
        <v>5761</v>
      </c>
      <c r="R39" s="33">
        <f t="shared" si="12"/>
        <v>258913</v>
      </c>
      <c r="S39" s="33">
        <f t="shared" si="13"/>
        <v>8515867</v>
      </c>
      <c r="U39" s="35">
        <f t="shared" si="0"/>
        <v>24246</v>
      </c>
      <c r="V39" s="30">
        <f t="shared" si="5"/>
        <v>0.10332087596466483</v>
      </c>
      <c r="W39" s="35">
        <f t="shared" si="6"/>
        <v>-292614</v>
      </c>
      <c r="X39" s="30">
        <f t="shared" si="7"/>
        <v>-0.03321957554316119</v>
      </c>
    </row>
    <row r="40" spans="2:24" ht="16.5" customHeight="1">
      <c r="B40" s="32">
        <v>39781</v>
      </c>
      <c r="C40" s="28"/>
      <c r="D40" s="33">
        <v>4787</v>
      </c>
      <c r="E40" s="33">
        <f t="shared" si="8"/>
        <v>246643</v>
      </c>
      <c r="F40" s="33">
        <f t="shared" si="9"/>
        <v>7500917</v>
      </c>
      <c r="G40" s="34"/>
      <c r="H40" s="33">
        <v>5148</v>
      </c>
      <c r="I40" s="33">
        <f t="shared" si="10"/>
        <v>239815</v>
      </c>
      <c r="J40" s="33">
        <f t="shared" si="11"/>
        <v>8813629</v>
      </c>
      <c r="K40" s="29"/>
      <c r="L40" s="35">
        <f t="shared" si="1"/>
        <v>-6828</v>
      </c>
      <c r="M40" s="30">
        <f t="shared" si="2"/>
        <v>-0.027683737223436304</v>
      </c>
      <c r="N40" s="33">
        <f t="shared" si="3"/>
        <v>1312712</v>
      </c>
      <c r="O40" s="30">
        <f t="shared" si="4"/>
        <v>0.1750068691601307</v>
      </c>
      <c r="P40" s="31"/>
      <c r="Q40" s="35">
        <v>6401</v>
      </c>
      <c r="R40" s="33">
        <f t="shared" si="12"/>
        <v>265314</v>
      </c>
      <c r="S40" s="33">
        <f t="shared" si="13"/>
        <v>8522268</v>
      </c>
      <c r="U40" s="35">
        <f t="shared" si="0"/>
        <v>25499</v>
      </c>
      <c r="V40" s="30">
        <f t="shared" si="5"/>
        <v>0.10632779434147155</v>
      </c>
      <c r="W40" s="35">
        <f t="shared" si="6"/>
        <v>-291361</v>
      </c>
      <c r="X40" s="30">
        <f t="shared" si="7"/>
        <v>-0.03305800595872597</v>
      </c>
    </row>
    <row r="41" spans="2:24" ht="16.5" customHeight="1">
      <c r="B41" s="32">
        <v>39782</v>
      </c>
      <c r="C41" s="28"/>
      <c r="D41" s="33">
        <v>5273</v>
      </c>
      <c r="E41" s="45">
        <f t="shared" si="8"/>
        <v>251916</v>
      </c>
      <c r="F41" s="45">
        <f t="shared" si="9"/>
        <v>7506190</v>
      </c>
      <c r="G41" s="34"/>
      <c r="H41" s="33">
        <v>6420</v>
      </c>
      <c r="I41" s="45">
        <f t="shared" si="10"/>
        <v>246235</v>
      </c>
      <c r="J41" s="45">
        <f t="shared" si="11"/>
        <v>8820049</v>
      </c>
      <c r="K41" s="29"/>
      <c r="L41" s="35">
        <f t="shared" si="1"/>
        <v>-5681</v>
      </c>
      <c r="M41" s="30">
        <f t="shared" si="2"/>
        <v>-0.02255116784960066</v>
      </c>
      <c r="N41" s="33">
        <f t="shared" si="3"/>
        <v>1313859</v>
      </c>
      <c r="O41" s="30">
        <f t="shared" si="4"/>
        <v>0.175036736346935</v>
      </c>
      <c r="P41" s="31"/>
      <c r="Q41" s="35">
        <v>4149</v>
      </c>
      <c r="R41" s="45">
        <f t="shared" si="12"/>
        <v>269463</v>
      </c>
      <c r="S41" s="45">
        <f t="shared" si="13"/>
        <v>8526417</v>
      </c>
      <c r="U41" s="35">
        <f t="shared" si="0"/>
        <v>23228</v>
      </c>
      <c r="V41" s="30">
        <f t="shared" si="5"/>
        <v>0.09433264970455053</v>
      </c>
      <c r="W41" s="35">
        <f t="shared" si="6"/>
        <v>-293632</v>
      </c>
      <c r="X41" s="30">
        <f t="shared" si="7"/>
        <v>-0.03329142502496301</v>
      </c>
    </row>
  </sheetData>
  <mergeCells count="18"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2009-11-02T06:34:06Z</cp:lastPrinted>
  <dcterms:created xsi:type="dcterms:W3CDTF">2003-10-20T07:27:17Z</dcterms:created>
  <dcterms:modified xsi:type="dcterms:W3CDTF">2009-12-07T06:23:43Z</dcterms:modified>
  <cp:category/>
  <cp:version/>
  <cp:contentType/>
  <cp:contentStatus/>
</cp:coreProperties>
</file>