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Ekim_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<sst xmlns="http://schemas.openxmlformats.org/spreadsheetml/2006/main" count="24" uniqueCount="12">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</sst>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7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b/>
      <sz val="17"/>
      <name val="Arial"/>
      <family val="2"/>
    </font>
    <font>
      <sz val="11"/>
      <color indexed="8"/>
      <name val="Arial Tur"/>
      <family val="2"/>
    </font>
    <font>
      <sz val="11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5" fontId="2" fillId="0" borderId="7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5" fontId="5" fillId="0" borderId="6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>
      <alignment horizontal="center" vertical="center"/>
    </xf>
    <xf numFmtId="185" fontId="5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zoomScale="75" zoomScaleNormal="75" workbookViewId="0" topLeftCell="C13">
      <selection activeCell="S45" sqref="S45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7" width="10.75390625" style="4" customWidth="1"/>
    <col min="18" max="18" width="10.75390625" style="39" customWidth="1"/>
    <col min="19" max="19" width="10.75390625" style="4" customWidth="1"/>
    <col min="20" max="20" width="0.875" style="1" customWidth="1"/>
    <col min="21" max="21" width="9.75390625" style="4" customWidth="1"/>
    <col min="22" max="22" width="8.25390625" style="4" bestFit="1" customWidth="1"/>
    <col min="23" max="23" width="10.625" style="4" bestFit="1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6" t="s">
        <v>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2:24" s="2" customFormat="1" ht="22.5" customHeight="1">
      <c r="B3" s="58" t="s">
        <v>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ht="11.25" customHeight="1"/>
    <row r="5" spans="2:24" ht="6" customHeight="1">
      <c r="B5" s="68" t="s">
        <v>0</v>
      </c>
      <c r="C5" s="6"/>
      <c r="D5" s="7"/>
      <c r="E5" s="8"/>
      <c r="F5" s="9"/>
      <c r="H5" s="7"/>
      <c r="I5" s="8"/>
      <c r="J5" s="9"/>
      <c r="L5" s="59" t="s">
        <v>8</v>
      </c>
      <c r="M5" s="60"/>
      <c r="N5" s="60"/>
      <c r="O5" s="61"/>
      <c r="P5" s="10"/>
      <c r="Q5" s="7"/>
      <c r="R5" s="40"/>
      <c r="S5" s="9"/>
      <c r="U5" s="59" t="s">
        <v>11</v>
      </c>
      <c r="V5" s="60"/>
      <c r="W5" s="60"/>
      <c r="X5" s="61"/>
    </row>
    <row r="6" spans="2:24" s="11" customFormat="1" ht="18" customHeight="1">
      <c r="B6" s="68"/>
      <c r="C6" s="6"/>
      <c r="D6" s="47" t="s">
        <v>5</v>
      </c>
      <c r="E6" s="48"/>
      <c r="F6" s="49"/>
      <c r="G6" s="12"/>
      <c r="H6" s="47" t="s">
        <v>7</v>
      </c>
      <c r="I6" s="48"/>
      <c r="J6" s="49"/>
      <c r="K6" s="12"/>
      <c r="L6" s="62"/>
      <c r="M6" s="63"/>
      <c r="N6" s="63"/>
      <c r="O6" s="64"/>
      <c r="P6" s="10"/>
      <c r="Q6" s="47" t="s">
        <v>10</v>
      </c>
      <c r="R6" s="48"/>
      <c r="S6" s="49"/>
      <c r="U6" s="62"/>
      <c r="V6" s="63"/>
      <c r="W6" s="63"/>
      <c r="X6" s="64"/>
    </row>
    <row r="7" spans="2:24" s="11" customFormat="1" ht="16.5" customHeight="1">
      <c r="B7" s="68"/>
      <c r="C7" s="6"/>
      <c r="D7" s="50" t="s">
        <v>3</v>
      </c>
      <c r="E7" s="51"/>
      <c r="F7" s="52"/>
      <c r="G7" s="16"/>
      <c r="H7" s="50" t="s">
        <v>3</v>
      </c>
      <c r="I7" s="51"/>
      <c r="J7" s="52"/>
      <c r="K7" s="16"/>
      <c r="L7" s="62"/>
      <c r="M7" s="63"/>
      <c r="N7" s="63"/>
      <c r="O7" s="64"/>
      <c r="P7" s="10"/>
      <c r="Q7" s="50" t="s">
        <v>3</v>
      </c>
      <c r="R7" s="51"/>
      <c r="S7" s="52"/>
      <c r="U7" s="62"/>
      <c r="V7" s="63"/>
      <c r="W7" s="63"/>
      <c r="X7" s="64"/>
    </row>
    <row r="8" spans="2:24" s="11" customFormat="1" ht="9" customHeight="1">
      <c r="B8" s="68"/>
      <c r="C8" s="6"/>
      <c r="D8" s="13"/>
      <c r="E8" s="14"/>
      <c r="F8" s="15"/>
      <c r="G8" s="16"/>
      <c r="H8" s="13"/>
      <c r="I8" s="14"/>
      <c r="J8" s="15"/>
      <c r="K8" s="16"/>
      <c r="L8" s="62"/>
      <c r="M8" s="63"/>
      <c r="N8" s="63"/>
      <c r="O8" s="64"/>
      <c r="P8" s="10"/>
      <c r="Q8" s="17"/>
      <c r="R8" s="41"/>
      <c r="S8" s="18"/>
      <c r="U8" s="62"/>
      <c r="V8" s="63"/>
      <c r="W8" s="63"/>
      <c r="X8" s="64"/>
    </row>
    <row r="9" spans="2:24" s="11" customFormat="1" ht="20.25" customHeight="1">
      <c r="B9" s="68"/>
      <c r="C9" s="6"/>
      <c r="D9" s="55">
        <v>6567377</v>
      </c>
      <c r="E9" s="56"/>
      <c r="F9" s="57"/>
      <c r="G9" s="19"/>
      <c r="H9" s="55">
        <v>7771637</v>
      </c>
      <c r="I9" s="56"/>
      <c r="J9" s="57"/>
      <c r="K9" s="19"/>
      <c r="L9" s="62"/>
      <c r="M9" s="63"/>
      <c r="N9" s="63"/>
      <c r="O9" s="64"/>
      <c r="P9" s="10"/>
      <c r="Q9" s="55">
        <v>7425702</v>
      </c>
      <c r="R9" s="56"/>
      <c r="S9" s="57"/>
      <c r="U9" s="62"/>
      <c r="V9" s="63"/>
      <c r="W9" s="63"/>
      <c r="X9" s="64"/>
    </row>
    <row r="10" spans="2:24" ht="4.5" customHeight="1">
      <c r="B10" s="68"/>
      <c r="C10" s="6"/>
      <c r="D10" s="20"/>
      <c r="E10" s="21"/>
      <c r="F10" s="21"/>
      <c r="H10" s="21"/>
      <c r="I10" s="21"/>
      <c r="J10" s="22"/>
      <c r="L10" s="65"/>
      <c r="M10" s="66"/>
      <c r="N10" s="66"/>
      <c r="O10" s="67"/>
      <c r="P10" s="10"/>
      <c r="Q10" s="20"/>
      <c r="R10" s="42"/>
      <c r="S10" s="22"/>
      <c r="U10" s="65"/>
      <c r="V10" s="66"/>
      <c r="W10" s="66"/>
      <c r="X10" s="67"/>
    </row>
    <row r="11" spans="2:24" ht="48.75" customHeight="1">
      <c r="B11" s="68"/>
      <c r="C11" s="6"/>
      <c r="D11" s="23" t="s">
        <v>4</v>
      </c>
      <c r="E11" s="24" t="s">
        <v>1</v>
      </c>
      <c r="F11" s="23" t="s">
        <v>2</v>
      </c>
      <c r="G11" s="25"/>
      <c r="H11" s="23" t="s">
        <v>4</v>
      </c>
      <c r="I11" s="24" t="s">
        <v>1</v>
      </c>
      <c r="J11" s="23" t="s">
        <v>2</v>
      </c>
      <c r="K11" s="26"/>
      <c r="L11" s="53" t="s">
        <v>1</v>
      </c>
      <c r="M11" s="54"/>
      <c r="N11" s="53" t="s">
        <v>2</v>
      </c>
      <c r="O11" s="54"/>
      <c r="P11" s="27"/>
      <c r="Q11" s="23" t="s">
        <v>4</v>
      </c>
      <c r="R11" s="43" t="s">
        <v>1</v>
      </c>
      <c r="S11" s="23" t="s">
        <v>2</v>
      </c>
      <c r="U11" s="53" t="s">
        <v>1</v>
      </c>
      <c r="V11" s="54"/>
      <c r="W11" s="53" t="s">
        <v>2</v>
      </c>
      <c r="X11" s="54"/>
    </row>
    <row r="12" spans="2:24" ht="16.5" customHeight="1">
      <c r="B12" s="32">
        <v>39722</v>
      </c>
      <c r="C12" s="28"/>
      <c r="D12" s="33">
        <v>24073</v>
      </c>
      <c r="E12" s="33">
        <f>D12</f>
        <v>24073</v>
      </c>
      <c r="F12" s="33">
        <f>E12+D9</f>
        <v>6591450</v>
      </c>
      <c r="G12" s="34"/>
      <c r="H12" s="33">
        <v>33612</v>
      </c>
      <c r="I12" s="33">
        <f>H12</f>
        <v>33612</v>
      </c>
      <c r="J12" s="33">
        <f>I12+H9</f>
        <v>7805249</v>
      </c>
      <c r="K12" s="29"/>
      <c r="L12" s="35">
        <f>I12-E12</f>
        <v>9539</v>
      </c>
      <c r="M12" s="30">
        <f>L12/E12</f>
        <v>0.3962530635982221</v>
      </c>
      <c r="N12" s="35">
        <f>J12-F12</f>
        <v>1213799</v>
      </c>
      <c r="O12" s="30">
        <f>N12/F12</f>
        <v>0.18414749410220815</v>
      </c>
      <c r="P12" s="31"/>
      <c r="Q12" s="44">
        <v>26685</v>
      </c>
      <c r="R12" s="33">
        <f>Q12</f>
        <v>26685</v>
      </c>
      <c r="S12" s="33">
        <f>R12+Q9</f>
        <v>7452387</v>
      </c>
      <c r="U12" s="35">
        <f aca="true" t="shared" si="0" ref="U12:U42">IF(R12="","",R12-I12)</f>
        <v>-6927</v>
      </c>
      <c r="V12" s="30">
        <f>IF(U12="","",U12/I12)</f>
        <v>-0.20608711174580507</v>
      </c>
      <c r="W12" s="35">
        <f>IF(S12="","",S12-J12)</f>
        <v>-352862</v>
      </c>
      <c r="X12" s="30">
        <f>IF(W12="","",W12/J12)</f>
        <v>-0.04520829508450019</v>
      </c>
    </row>
    <row r="13" spans="2:24" ht="16.5" customHeight="1">
      <c r="B13" s="32">
        <v>39723</v>
      </c>
      <c r="C13" s="28"/>
      <c r="D13" s="33">
        <v>32197</v>
      </c>
      <c r="E13" s="33">
        <f>E12+D13</f>
        <v>56270</v>
      </c>
      <c r="F13" s="33">
        <f>F12+D13</f>
        <v>6623647</v>
      </c>
      <c r="G13" s="34"/>
      <c r="H13" s="33">
        <v>30027</v>
      </c>
      <c r="I13" s="33">
        <f>I12+H13</f>
        <v>63639</v>
      </c>
      <c r="J13" s="33">
        <f>H13+J12</f>
        <v>7835276</v>
      </c>
      <c r="K13" s="29"/>
      <c r="L13" s="35">
        <f aca="true" t="shared" si="1" ref="L13:L42">I13-E13</f>
        <v>7369</v>
      </c>
      <c r="M13" s="30">
        <f aca="true" t="shared" si="2" ref="M13:M42">L13/E13</f>
        <v>0.1309578816420828</v>
      </c>
      <c r="N13" s="35">
        <f aca="true" t="shared" si="3" ref="N13:N42">J13-F13</f>
        <v>1211629</v>
      </c>
      <c r="O13" s="30">
        <f aca="true" t="shared" si="4" ref="O13:O42">N13/F13</f>
        <v>0.18292475429321642</v>
      </c>
      <c r="P13" s="31"/>
      <c r="Q13" s="44">
        <v>40034</v>
      </c>
      <c r="R13" s="33">
        <f>IF(Q13&lt;1,"",R12+Q13)</f>
        <v>66719</v>
      </c>
      <c r="S13" s="33">
        <f>IF(Q13&lt;1,"",S12+Q13)</f>
        <v>7492421</v>
      </c>
      <c r="U13" s="35">
        <f t="shared" si="0"/>
        <v>3080</v>
      </c>
      <c r="V13" s="30">
        <f aca="true" t="shared" si="5" ref="V13:V42">IF(U13="","",U13/I13)</f>
        <v>0.04839799494020962</v>
      </c>
      <c r="W13" s="35">
        <f aca="true" t="shared" si="6" ref="W13:W42">IF(S13="","",S13-J13)</f>
        <v>-342855</v>
      </c>
      <c r="X13" s="30">
        <f aca="true" t="shared" si="7" ref="X13:X42">IF(W13="","",W13/J13)</f>
        <v>-0.04375787145213519</v>
      </c>
    </row>
    <row r="14" spans="2:24" ht="16.5" customHeight="1">
      <c r="B14" s="32">
        <v>39724</v>
      </c>
      <c r="C14" s="28"/>
      <c r="D14" s="33">
        <v>25546</v>
      </c>
      <c r="E14" s="33">
        <f aca="true" t="shared" si="8" ref="E14:E42">E13+D14</f>
        <v>81816</v>
      </c>
      <c r="F14" s="33">
        <f aca="true" t="shared" si="9" ref="F14:F42">F13+D14</f>
        <v>6649193</v>
      </c>
      <c r="G14" s="34"/>
      <c r="H14" s="33">
        <v>37013</v>
      </c>
      <c r="I14" s="33">
        <f aca="true" t="shared" si="10" ref="I14:I42">I13+H14</f>
        <v>100652</v>
      </c>
      <c r="J14" s="33">
        <f aca="true" t="shared" si="11" ref="J14:J42">H14+J13</f>
        <v>7872289</v>
      </c>
      <c r="K14" s="29"/>
      <c r="L14" s="35">
        <f t="shared" si="1"/>
        <v>18836</v>
      </c>
      <c r="M14" s="30">
        <f t="shared" si="2"/>
        <v>0.2302239170822333</v>
      </c>
      <c r="N14" s="35">
        <f t="shared" si="3"/>
        <v>1223096</v>
      </c>
      <c r="O14" s="30">
        <f t="shared" si="4"/>
        <v>0.18394653306047817</v>
      </c>
      <c r="P14" s="31"/>
      <c r="Q14" s="44">
        <v>51082</v>
      </c>
      <c r="R14" s="33">
        <f aca="true" t="shared" si="12" ref="R14:R42">IF(Q14&lt;1,"",R13+Q14)</f>
        <v>117801</v>
      </c>
      <c r="S14" s="33">
        <f aca="true" t="shared" si="13" ref="S14:S42">IF(Q14&lt;1,"",S13+Q14)</f>
        <v>7543503</v>
      </c>
      <c r="U14" s="35">
        <f t="shared" si="0"/>
        <v>17149</v>
      </c>
      <c r="V14" s="30">
        <f t="shared" si="5"/>
        <v>0.17037912808488653</v>
      </c>
      <c r="W14" s="35">
        <f t="shared" si="6"/>
        <v>-328786</v>
      </c>
      <c r="X14" s="30">
        <f t="shared" si="7"/>
        <v>-0.04176498093502411</v>
      </c>
    </row>
    <row r="15" spans="2:24" ht="16.5" customHeight="1">
      <c r="B15" s="32">
        <v>39725</v>
      </c>
      <c r="C15" s="28"/>
      <c r="D15" s="33">
        <v>21664</v>
      </c>
      <c r="E15" s="33">
        <f t="shared" si="8"/>
        <v>103480</v>
      </c>
      <c r="F15" s="33">
        <f t="shared" si="9"/>
        <v>6670857</v>
      </c>
      <c r="G15" s="34"/>
      <c r="H15" s="33">
        <v>43558</v>
      </c>
      <c r="I15" s="33">
        <f t="shared" si="10"/>
        <v>144210</v>
      </c>
      <c r="J15" s="33">
        <f t="shared" si="11"/>
        <v>7915847</v>
      </c>
      <c r="K15" s="29"/>
      <c r="L15" s="35">
        <f t="shared" si="1"/>
        <v>40730</v>
      </c>
      <c r="M15" s="30">
        <f t="shared" si="2"/>
        <v>0.39360262852725164</v>
      </c>
      <c r="N15" s="35">
        <f t="shared" si="3"/>
        <v>1244990</v>
      </c>
      <c r="O15" s="30">
        <f t="shared" si="4"/>
        <v>0.18663119296366268</v>
      </c>
      <c r="P15" s="31"/>
      <c r="Q15" s="44">
        <v>52940</v>
      </c>
      <c r="R15" s="33">
        <f t="shared" si="12"/>
        <v>170741</v>
      </c>
      <c r="S15" s="33">
        <f t="shared" si="13"/>
        <v>7596443</v>
      </c>
      <c r="U15" s="35">
        <f t="shared" si="0"/>
        <v>26531</v>
      </c>
      <c r="V15" s="30">
        <f t="shared" si="5"/>
        <v>0.18397475903196728</v>
      </c>
      <c r="W15" s="35">
        <f t="shared" si="6"/>
        <v>-319404</v>
      </c>
      <c r="X15" s="30">
        <f t="shared" si="7"/>
        <v>-0.04034994612705375</v>
      </c>
    </row>
    <row r="16" spans="2:24" ht="16.5" customHeight="1">
      <c r="B16" s="32">
        <v>39726</v>
      </c>
      <c r="C16" s="28"/>
      <c r="D16" s="33">
        <v>32242</v>
      </c>
      <c r="E16" s="33">
        <f t="shared" si="8"/>
        <v>135722</v>
      </c>
      <c r="F16" s="33">
        <f t="shared" si="9"/>
        <v>6703099</v>
      </c>
      <c r="G16" s="34"/>
      <c r="H16" s="33">
        <v>45351</v>
      </c>
      <c r="I16" s="33">
        <f t="shared" si="10"/>
        <v>189561</v>
      </c>
      <c r="J16" s="33">
        <f t="shared" si="11"/>
        <v>7961198</v>
      </c>
      <c r="K16" s="29"/>
      <c r="L16" s="35">
        <f t="shared" si="1"/>
        <v>53839</v>
      </c>
      <c r="M16" s="30">
        <f t="shared" si="2"/>
        <v>0.39668587259250526</v>
      </c>
      <c r="N16" s="35">
        <f t="shared" si="3"/>
        <v>1258099</v>
      </c>
      <c r="O16" s="30">
        <f t="shared" si="4"/>
        <v>0.18768915691085572</v>
      </c>
      <c r="P16" s="31"/>
      <c r="Q16" s="44">
        <v>30041</v>
      </c>
      <c r="R16" s="33">
        <f t="shared" si="12"/>
        <v>200782</v>
      </c>
      <c r="S16" s="33">
        <f t="shared" si="13"/>
        <v>7626484</v>
      </c>
      <c r="U16" s="35">
        <f t="shared" si="0"/>
        <v>11221</v>
      </c>
      <c r="V16" s="30">
        <f t="shared" si="5"/>
        <v>0.059194665569394546</v>
      </c>
      <c r="W16" s="35">
        <f t="shared" si="6"/>
        <v>-334714</v>
      </c>
      <c r="X16" s="30">
        <f t="shared" si="7"/>
        <v>-0.04204316988473343</v>
      </c>
    </row>
    <row r="17" spans="2:24" ht="16.5" customHeight="1">
      <c r="B17" s="32">
        <v>39727</v>
      </c>
      <c r="C17" s="28"/>
      <c r="D17" s="33">
        <v>36380</v>
      </c>
      <c r="E17" s="33">
        <f t="shared" si="8"/>
        <v>172102</v>
      </c>
      <c r="F17" s="33">
        <f t="shared" si="9"/>
        <v>6739479</v>
      </c>
      <c r="G17" s="34"/>
      <c r="H17" s="33">
        <v>26823</v>
      </c>
      <c r="I17" s="33">
        <f t="shared" si="10"/>
        <v>216384</v>
      </c>
      <c r="J17" s="33">
        <f t="shared" si="11"/>
        <v>7988021</v>
      </c>
      <c r="K17" s="29"/>
      <c r="L17" s="35">
        <f t="shared" si="1"/>
        <v>44282</v>
      </c>
      <c r="M17" s="30">
        <f t="shared" si="2"/>
        <v>0.25730090295290003</v>
      </c>
      <c r="N17" s="35">
        <f t="shared" si="3"/>
        <v>1248542</v>
      </c>
      <c r="O17" s="30">
        <f t="shared" si="4"/>
        <v>0.1852579405618743</v>
      </c>
      <c r="P17" s="31"/>
      <c r="Q17" s="44">
        <v>36655</v>
      </c>
      <c r="R17" s="33">
        <f t="shared" si="12"/>
        <v>237437</v>
      </c>
      <c r="S17" s="33">
        <f t="shared" si="13"/>
        <v>7663139</v>
      </c>
      <c r="U17" s="35">
        <f t="shared" si="0"/>
        <v>21053</v>
      </c>
      <c r="V17" s="30">
        <f t="shared" si="5"/>
        <v>0.09729462437148773</v>
      </c>
      <c r="W17" s="35">
        <f t="shared" si="6"/>
        <v>-324882</v>
      </c>
      <c r="X17" s="30">
        <f t="shared" si="7"/>
        <v>-0.04067114996317611</v>
      </c>
    </row>
    <row r="18" spans="2:24" ht="16.5" customHeight="1">
      <c r="B18" s="32">
        <v>39728</v>
      </c>
      <c r="C18" s="28"/>
      <c r="D18" s="33">
        <v>39497</v>
      </c>
      <c r="E18" s="33">
        <f t="shared" si="8"/>
        <v>211599</v>
      </c>
      <c r="F18" s="33">
        <f t="shared" si="9"/>
        <v>6778976</v>
      </c>
      <c r="G18" s="34"/>
      <c r="H18" s="33">
        <v>36674</v>
      </c>
      <c r="I18" s="33">
        <f t="shared" si="10"/>
        <v>253058</v>
      </c>
      <c r="J18" s="33">
        <f t="shared" si="11"/>
        <v>8024695</v>
      </c>
      <c r="K18" s="29"/>
      <c r="L18" s="35">
        <f t="shared" si="1"/>
        <v>41459</v>
      </c>
      <c r="M18" s="30">
        <f t="shared" si="2"/>
        <v>0.19593192784464955</v>
      </c>
      <c r="N18" s="35">
        <f t="shared" si="3"/>
        <v>1245719</v>
      </c>
      <c r="O18" s="30">
        <f t="shared" si="4"/>
        <v>0.18376211982458707</v>
      </c>
      <c r="P18" s="31"/>
      <c r="Q18" s="44">
        <v>26710</v>
      </c>
      <c r="R18" s="33">
        <f t="shared" si="12"/>
        <v>264147</v>
      </c>
      <c r="S18" s="33">
        <f t="shared" si="13"/>
        <v>7689849</v>
      </c>
      <c r="U18" s="35">
        <f t="shared" si="0"/>
        <v>11089</v>
      </c>
      <c r="V18" s="30">
        <f t="shared" si="5"/>
        <v>0.04381999383540532</v>
      </c>
      <c r="W18" s="35">
        <f t="shared" si="6"/>
        <v>-334846</v>
      </c>
      <c r="X18" s="30">
        <f t="shared" si="7"/>
        <v>-0.04172694413930997</v>
      </c>
    </row>
    <row r="19" spans="2:24" ht="16.5" customHeight="1">
      <c r="B19" s="32">
        <v>39729</v>
      </c>
      <c r="C19" s="28"/>
      <c r="D19" s="33">
        <v>21951</v>
      </c>
      <c r="E19" s="33">
        <f t="shared" si="8"/>
        <v>233550</v>
      </c>
      <c r="F19" s="33">
        <f t="shared" si="9"/>
        <v>6800927</v>
      </c>
      <c r="G19" s="34"/>
      <c r="H19" s="33">
        <v>29095</v>
      </c>
      <c r="I19" s="33">
        <f t="shared" si="10"/>
        <v>282153</v>
      </c>
      <c r="J19" s="33">
        <f t="shared" si="11"/>
        <v>8053790</v>
      </c>
      <c r="K19" s="29"/>
      <c r="L19" s="35">
        <f t="shared" si="1"/>
        <v>48603</v>
      </c>
      <c r="M19" s="30">
        <f t="shared" si="2"/>
        <v>0.2081053307642903</v>
      </c>
      <c r="N19" s="35">
        <f t="shared" si="3"/>
        <v>1252863</v>
      </c>
      <c r="O19" s="30">
        <f t="shared" si="4"/>
        <v>0.18421944537854912</v>
      </c>
      <c r="P19" s="31"/>
      <c r="Q19" s="44">
        <v>23528</v>
      </c>
      <c r="R19" s="33">
        <f t="shared" si="12"/>
        <v>287675</v>
      </c>
      <c r="S19" s="33">
        <f t="shared" si="13"/>
        <v>7713377</v>
      </c>
      <c r="U19" s="35">
        <f t="shared" si="0"/>
        <v>5522</v>
      </c>
      <c r="V19" s="30">
        <f t="shared" si="5"/>
        <v>0.019570942006641785</v>
      </c>
      <c r="W19" s="35">
        <f t="shared" si="6"/>
        <v>-340413</v>
      </c>
      <c r="X19" s="30">
        <f t="shared" si="7"/>
        <v>-0.04226742937176162</v>
      </c>
    </row>
    <row r="20" spans="2:24" ht="16.5" customHeight="1">
      <c r="B20" s="32">
        <v>39730</v>
      </c>
      <c r="C20" s="28"/>
      <c r="D20" s="33">
        <v>25913</v>
      </c>
      <c r="E20" s="33">
        <f t="shared" si="8"/>
        <v>259463</v>
      </c>
      <c r="F20" s="33">
        <f t="shared" si="9"/>
        <v>6826840</v>
      </c>
      <c r="G20" s="34"/>
      <c r="H20" s="33">
        <v>19845</v>
      </c>
      <c r="I20" s="33">
        <f t="shared" si="10"/>
        <v>301998</v>
      </c>
      <c r="J20" s="33">
        <f t="shared" si="11"/>
        <v>8073635</v>
      </c>
      <c r="K20" s="29"/>
      <c r="L20" s="35">
        <f t="shared" si="1"/>
        <v>42535</v>
      </c>
      <c r="M20" s="30">
        <f t="shared" si="2"/>
        <v>0.16393474214049789</v>
      </c>
      <c r="N20" s="35">
        <f t="shared" si="3"/>
        <v>1246795</v>
      </c>
      <c r="O20" s="30">
        <f t="shared" si="4"/>
        <v>0.18263134920402413</v>
      </c>
      <c r="P20" s="31"/>
      <c r="Q20" s="44">
        <v>35383</v>
      </c>
      <c r="R20" s="33">
        <f t="shared" si="12"/>
        <v>323058</v>
      </c>
      <c r="S20" s="33">
        <f t="shared" si="13"/>
        <v>7748760</v>
      </c>
      <c r="U20" s="35">
        <f t="shared" si="0"/>
        <v>21060</v>
      </c>
      <c r="V20" s="30">
        <f t="shared" si="5"/>
        <v>0.06973556116265671</v>
      </c>
      <c r="W20" s="35">
        <f t="shared" si="6"/>
        <v>-324875</v>
      </c>
      <c r="X20" s="30">
        <f t="shared" si="7"/>
        <v>-0.04023900015296703</v>
      </c>
    </row>
    <row r="21" spans="2:24" ht="16.5" customHeight="1">
      <c r="B21" s="32">
        <v>39731</v>
      </c>
      <c r="C21" s="28"/>
      <c r="D21" s="33">
        <v>18644</v>
      </c>
      <c r="E21" s="33">
        <f t="shared" si="8"/>
        <v>278107</v>
      </c>
      <c r="F21" s="33">
        <f t="shared" si="9"/>
        <v>6845484</v>
      </c>
      <c r="G21" s="34"/>
      <c r="H21" s="33">
        <v>34174</v>
      </c>
      <c r="I21" s="33">
        <f t="shared" si="10"/>
        <v>336172</v>
      </c>
      <c r="J21" s="33">
        <f t="shared" si="11"/>
        <v>8107809</v>
      </c>
      <c r="K21" s="29"/>
      <c r="L21" s="35">
        <f t="shared" si="1"/>
        <v>58065</v>
      </c>
      <c r="M21" s="30">
        <f t="shared" si="2"/>
        <v>0.208786546185461</v>
      </c>
      <c r="N21" s="35">
        <f t="shared" si="3"/>
        <v>1262325</v>
      </c>
      <c r="O21" s="30">
        <f t="shared" si="4"/>
        <v>0.18440259300876316</v>
      </c>
      <c r="P21" s="31"/>
      <c r="Q21" s="45">
        <v>41236</v>
      </c>
      <c r="R21" s="33">
        <f t="shared" si="12"/>
        <v>364294</v>
      </c>
      <c r="S21" s="33">
        <f t="shared" si="13"/>
        <v>7789996</v>
      </c>
      <c r="U21" s="35">
        <f t="shared" si="0"/>
        <v>28122</v>
      </c>
      <c r="V21" s="30">
        <f t="shared" si="5"/>
        <v>0.08365360589222184</v>
      </c>
      <c r="W21" s="35">
        <f t="shared" si="6"/>
        <v>-317813</v>
      </c>
      <c r="X21" s="30">
        <f t="shared" si="7"/>
        <v>-0.03919838269500429</v>
      </c>
    </row>
    <row r="22" spans="2:24" ht="16.5" customHeight="1">
      <c r="B22" s="32">
        <v>39732</v>
      </c>
      <c r="C22" s="28"/>
      <c r="D22" s="33">
        <v>18330</v>
      </c>
      <c r="E22" s="33">
        <f t="shared" si="8"/>
        <v>296437</v>
      </c>
      <c r="F22" s="33">
        <f t="shared" si="9"/>
        <v>6863814</v>
      </c>
      <c r="G22" s="34"/>
      <c r="H22" s="33">
        <v>37752</v>
      </c>
      <c r="I22" s="33">
        <f t="shared" si="10"/>
        <v>373924</v>
      </c>
      <c r="J22" s="33">
        <f t="shared" si="11"/>
        <v>8145561</v>
      </c>
      <c r="K22" s="29"/>
      <c r="L22" s="35">
        <f t="shared" si="1"/>
        <v>77487</v>
      </c>
      <c r="M22" s="30">
        <f t="shared" si="2"/>
        <v>0.2613944952890496</v>
      </c>
      <c r="N22" s="35">
        <f t="shared" si="3"/>
        <v>1281747</v>
      </c>
      <c r="O22" s="30">
        <f t="shared" si="4"/>
        <v>0.18673976305301979</v>
      </c>
      <c r="P22" s="31"/>
      <c r="Q22" s="45">
        <v>45422</v>
      </c>
      <c r="R22" s="33">
        <f t="shared" si="12"/>
        <v>409716</v>
      </c>
      <c r="S22" s="33">
        <f t="shared" si="13"/>
        <v>7835418</v>
      </c>
      <c r="U22" s="35">
        <f t="shared" si="0"/>
        <v>35792</v>
      </c>
      <c r="V22" s="30">
        <f t="shared" si="5"/>
        <v>0.09571998587948354</v>
      </c>
      <c r="W22" s="35">
        <f t="shared" si="6"/>
        <v>-310143</v>
      </c>
      <c r="X22" s="30">
        <f t="shared" si="7"/>
        <v>-0.03807509390697584</v>
      </c>
    </row>
    <row r="23" spans="2:24" ht="16.5" customHeight="1">
      <c r="B23" s="32">
        <v>39733</v>
      </c>
      <c r="C23" s="28"/>
      <c r="D23" s="33">
        <v>27605</v>
      </c>
      <c r="E23" s="33">
        <f t="shared" si="8"/>
        <v>324042</v>
      </c>
      <c r="F23" s="33">
        <f t="shared" si="9"/>
        <v>6891419</v>
      </c>
      <c r="G23" s="34"/>
      <c r="H23" s="33">
        <v>43966</v>
      </c>
      <c r="I23" s="33">
        <f t="shared" si="10"/>
        <v>417890</v>
      </c>
      <c r="J23" s="33">
        <f t="shared" si="11"/>
        <v>8189527</v>
      </c>
      <c r="K23" s="29"/>
      <c r="L23" s="35">
        <f t="shared" si="1"/>
        <v>93848</v>
      </c>
      <c r="M23" s="30">
        <f t="shared" si="2"/>
        <v>0.28961677807197833</v>
      </c>
      <c r="N23" s="35">
        <f t="shared" si="3"/>
        <v>1298108</v>
      </c>
      <c r="O23" s="30">
        <f t="shared" si="4"/>
        <v>0.188365850342288</v>
      </c>
      <c r="P23" s="31"/>
      <c r="Q23" s="45">
        <v>24635</v>
      </c>
      <c r="R23" s="33">
        <f t="shared" si="12"/>
        <v>434351</v>
      </c>
      <c r="S23" s="33">
        <f t="shared" si="13"/>
        <v>7860053</v>
      </c>
      <c r="U23" s="35">
        <f t="shared" si="0"/>
        <v>16461</v>
      </c>
      <c r="V23" s="30">
        <f t="shared" si="5"/>
        <v>0.039390748761635834</v>
      </c>
      <c r="W23" s="35">
        <f t="shared" si="6"/>
        <v>-329474</v>
      </c>
      <c r="X23" s="30">
        <f t="shared" si="7"/>
        <v>-0.0402311391121856</v>
      </c>
    </row>
    <row r="24" spans="2:24" ht="16.5" customHeight="1">
      <c r="B24" s="32">
        <v>39734</v>
      </c>
      <c r="C24" s="28"/>
      <c r="D24" s="33">
        <v>28628</v>
      </c>
      <c r="E24" s="33">
        <f t="shared" si="8"/>
        <v>352670</v>
      </c>
      <c r="F24" s="33">
        <f t="shared" si="9"/>
        <v>6920047</v>
      </c>
      <c r="G24" s="34"/>
      <c r="H24" s="33">
        <v>25554</v>
      </c>
      <c r="I24" s="33">
        <f t="shared" si="10"/>
        <v>443444</v>
      </c>
      <c r="J24" s="33">
        <f t="shared" si="11"/>
        <v>8215081</v>
      </c>
      <c r="K24" s="29"/>
      <c r="L24" s="35">
        <f t="shared" si="1"/>
        <v>90774</v>
      </c>
      <c r="M24" s="30">
        <f t="shared" si="2"/>
        <v>0.2573907619020614</v>
      </c>
      <c r="N24" s="35">
        <f t="shared" si="3"/>
        <v>1295034</v>
      </c>
      <c r="O24" s="30">
        <f t="shared" si="4"/>
        <v>0.1871423705648242</v>
      </c>
      <c r="P24" s="31"/>
      <c r="Q24" s="45">
        <v>30965</v>
      </c>
      <c r="R24" s="33">
        <f t="shared" si="12"/>
        <v>465316</v>
      </c>
      <c r="S24" s="33">
        <f t="shared" si="13"/>
        <v>7891018</v>
      </c>
      <c r="U24" s="35">
        <f t="shared" si="0"/>
        <v>21872</v>
      </c>
      <c r="V24" s="30">
        <f t="shared" si="5"/>
        <v>0.04932302613182273</v>
      </c>
      <c r="W24" s="35">
        <f t="shared" si="6"/>
        <v>-324063</v>
      </c>
      <c r="X24" s="30">
        <f t="shared" si="7"/>
        <v>-0.03944732863863424</v>
      </c>
    </row>
    <row r="25" spans="2:24" ht="16.5" customHeight="1">
      <c r="B25" s="32">
        <v>39735</v>
      </c>
      <c r="C25" s="28"/>
      <c r="D25" s="33">
        <v>35309</v>
      </c>
      <c r="E25" s="33">
        <f t="shared" si="8"/>
        <v>387979</v>
      </c>
      <c r="F25" s="33">
        <f t="shared" si="9"/>
        <v>6955356</v>
      </c>
      <c r="G25" s="34"/>
      <c r="H25" s="33">
        <v>32611</v>
      </c>
      <c r="I25" s="33">
        <f t="shared" si="10"/>
        <v>476055</v>
      </c>
      <c r="J25" s="33">
        <f t="shared" si="11"/>
        <v>8247692</v>
      </c>
      <c r="K25" s="29"/>
      <c r="L25" s="35">
        <f t="shared" si="1"/>
        <v>88076</v>
      </c>
      <c r="M25" s="30">
        <f t="shared" si="2"/>
        <v>0.22701228674747861</v>
      </c>
      <c r="N25" s="35">
        <f t="shared" si="3"/>
        <v>1292336</v>
      </c>
      <c r="O25" s="30">
        <f t="shared" si="4"/>
        <v>0.1858044361783926</v>
      </c>
      <c r="P25" s="31"/>
      <c r="Q25" s="45">
        <v>20864</v>
      </c>
      <c r="R25" s="33">
        <f t="shared" si="12"/>
        <v>486180</v>
      </c>
      <c r="S25" s="33">
        <f t="shared" si="13"/>
        <v>7911882</v>
      </c>
      <c r="U25" s="35">
        <f t="shared" si="0"/>
        <v>10125</v>
      </c>
      <c r="V25" s="30">
        <f t="shared" si="5"/>
        <v>0.021268550902731827</v>
      </c>
      <c r="W25" s="35">
        <f t="shared" si="6"/>
        <v>-335810</v>
      </c>
      <c r="X25" s="30">
        <f t="shared" si="7"/>
        <v>-0.04071563293100664</v>
      </c>
    </row>
    <row r="26" spans="2:24" ht="16.5" customHeight="1">
      <c r="B26" s="32">
        <v>39736</v>
      </c>
      <c r="C26" s="28"/>
      <c r="D26" s="33">
        <v>19863</v>
      </c>
      <c r="E26" s="33">
        <f t="shared" si="8"/>
        <v>407842</v>
      </c>
      <c r="F26" s="33">
        <f t="shared" si="9"/>
        <v>6975219</v>
      </c>
      <c r="G26" s="34"/>
      <c r="H26" s="33">
        <v>22008</v>
      </c>
      <c r="I26" s="33">
        <f t="shared" si="10"/>
        <v>498063</v>
      </c>
      <c r="J26" s="33">
        <f t="shared" si="11"/>
        <v>8269700</v>
      </c>
      <c r="K26" s="29"/>
      <c r="L26" s="35">
        <f t="shared" si="1"/>
        <v>90221</v>
      </c>
      <c r="M26" s="30">
        <f t="shared" si="2"/>
        <v>0.22121556877418216</v>
      </c>
      <c r="N26" s="35">
        <f t="shared" si="3"/>
        <v>1294481</v>
      </c>
      <c r="O26" s="30">
        <f t="shared" si="4"/>
        <v>0.18558284693283467</v>
      </c>
      <c r="P26" s="31"/>
      <c r="Q26" s="45">
        <v>19314</v>
      </c>
      <c r="R26" s="33">
        <f t="shared" si="12"/>
        <v>505494</v>
      </c>
      <c r="S26" s="33">
        <f t="shared" si="13"/>
        <v>7931196</v>
      </c>
      <c r="U26" s="35">
        <f t="shared" si="0"/>
        <v>7431</v>
      </c>
      <c r="V26" s="30">
        <f t="shared" si="5"/>
        <v>0.014919799302497877</v>
      </c>
      <c r="W26" s="35">
        <f t="shared" si="6"/>
        <v>-338504</v>
      </c>
      <c r="X26" s="30">
        <f t="shared" si="7"/>
        <v>-0.040933044729554884</v>
      </c>
    </row>
    <row r="27" spans="2:24" ht="16.5" customHeight="1">
      <c r="B27" s="32">
        <v>39737</v>
      </c>
      <c r="C27" s="28"/>
      <c r="D27" s="33">
        <v>23773</v>
      </c>
      <c r="E27" s="33">
        <f t="shared" si="8"/>
        <v>431615</v>
      </c>
      <c r="F27" s="33">
        <f t="shared" si="9"/>
        <v>6998992</v>
      </c>
      <c r="G27" s="34"/>
      <c r="H27" s="33">
        <v>18435</v>
      </c>
      <c r="I27" s="33">
        <f t="shared" si="10"/>
        <v>516498</v>
      </c>
      <c r="J27" s="33">
        <f t="shared" si="11"/>
        <v>8288135</v>
      </c>
      <c r="K27" s="29"/>
      <c r="L27" s="35">
        <f t="shared" si="1"/>
        <v>84883</v>
      </c>
      <c r="M27" s="30">
        <f t="shared" si="2"/>
        <v>0.19666369333781264</v>
      </c>
      <c r="N27" s="35">
        <f t="shared" si="3"/>
        <v>1289143</v>
      </c>
      <c r="O27" s="30">
        <f t="shared" si="4"/>
        <v>0.18418980904678844</v>
      </c>
      <c r="P27" s="31"/>
      <c r="Q27" s="45">
        <v>29763</v>
      </c>
      <c r="R27" s="33">
        <f t="shared" si="12"/>
        <v>535257</v>
      </c>
      <c r="S27" s="33">
        <f t="shared" si="13"/>
        <v>7960959</v>
      </c>
      <c r="U27" s="35">
        <f t="shared" si="0"/>
        <v>18759</v>
      </c>
      <c r="V27" s="30">
        <f t="shared" si="5"/>
        <v>0.036319598527003005</v>
      </c>
      <c r="W27" s="35">
        <f t="shared" si="6"/>
        <v>-327176</v>
      </c>
      <c r="X27" s="30">
        <f t="shared" si="7"/>
        <v>-0.039475225729310635</v>
      </c>
    </row>
    <row r="28" spans="2:24" ht="16.5" customHeight="1">
      <c r="B28" s="32">
        <v>39738</v>
      </c>
      <c r="C28" s="28"/>
      <c r="D28" s="33">
        <v>14930</v>
      </c>
      <c r="E28" s="33">
        <f t="shared" si="8"/>
        <v>446545</v>
      </c>
      <c r="F28" s="33">
        <f t="shared" si="9"/>
        <v>7013922</v>
      </c>
      <c r="G28" s="34"/>
      <c r="H28" s="33">
        <v>28422</v>
      </c>
      <c r="I28" s="33">
        <f t="shared" si="10"/>
        <v>544920</v>
      </c>
      <c r="J28" s="33">
        <f t="shared" si="11"/>
        <v>8316557</v>
      </c>
      <c r="K28" s="29"/>
      <c r="L28" s="35">
        <f t="shared" si="1"/>
        <v>98375</v>
      </c>
      <c r="M28" s="30">
        <f t="shared" si="2"/>
        <v>0.2203025450962389</v>
      </c>
      <c r="N28" s="35">
        <f t="shared" si="3"/>
        <v>1302635</v>
      </c>
      <c r="O28" s="30">
        <f t="shared" si="4"/>
        <v>0.1857213410699463</v>
      </c>
      <c r="P28" s="31"/>
      <c r="Q28" s="45">
        <v>31893</v>
      </c>
      <c r="R28" s="33">
        <f t="shared" si="12"/>
        <v>567150</v>
      </c>
      <c r="S28" s="33">
        <f t="shared" si="13"/>
        <v>7992852</v>
      </c>
      <c r="U28" s="35">
        <f t="shared" si="0"/>
        <v>22230</v>
      </c>
      <c r="V28" s="30">
        <f t="shared" si="5"/>
        <v>0.04079497907949791</v>
      </c>
      <c r="W28" s="35">
        <f t="shared" si="6"/>
        <v>-323705</v>
      </c>
      <c r="X28" s="30">
        <f t="shared" si="7"/>
        <v>-0.038922958142413984</v>
      </c>
    </row>
    <row r="29" spans="2:24" ht="16.5" customHeight="1">
      <c r="B29" s="32">
        <v>39739</v>
      </c>
      <c r="C29" s="28"/>
      <c r="D29" s="33">
        <v>14790</v>
      </c>
      <c r="E29" s="33">
        <f t="shared" si="8"/>
        <v>461335</v>
      </c>
      <c r="F29" s="33">
        <f t="shared" si="9"/>
        <v>7028712</v>
      </c>
      <c r="G29" s="34"/>
      <c r="H29" s="33">
        <v>29130</v>
      </c>
      <c r="I29" s="33">
        <f t="shared" si="10"/>
        <v>574050</v>
      </c>
      <c r="J29" s="33">
        <f t="shared" si="11"/>
        <v>8345687</v>
      </c>
      <c r="K29" s="29"/>
      <c r="L29" s="35">
        <f t="shared" si="1"/>
        <v>112715</v>
      </c>
      <c r="M29" s="30">
        <f t="shared" si="2"/>
        <v>0.24432353929357192</v>
      </c>
      <c r="N29" s="35">
        <f t="shared" si="3"/>
        <v>1316975</v>
      </c>
      <c r="O29" s="30">
        <f t="shared" si="4"/>
        <v>0.1873707444550296</v>
      </c>
      <c r="P29" s="31"/>
      <c r="Q29" s="45">
        <v>35313</v>
      </c>
      <c r="R29" s="33">
        <f t="shared" si="12"/>
        <v>602463</v>
      </c>
      <c r="S29" s="33">
        <f t="shared" si="13"/>
        <v>8028165</v>
      </c>
      <c r="U29" s="35">
        <f t="shared" si="0"/>
        <v>28413</v>
      </c>
      <c r="V29" s="30">
        <f t="shared" si="5"/>
        <v>0.049495688528873795</v>
      </c>
      <c r="W29" s="35">
        <f t="shared" si="6"/>
        <v>-317522</v>
      </c>
      <c r="X29" s="30">
        <f t="shared" si="7"/>
        <v>-0.03804623873385139</v>
      </c>
    </row>
    <row r="30" spans="2:24" ht="16.5" customHeight="1">
      <c r="B30" s="32">
        <v>39740</v>
      </c>
      <c r="C30" s="28"/>
      <c r="D30" s="33">
        <v>23336</v>
      </c>
      <c r="E30" s="33">
        <f t="shared" si="8"/>
        <v>484671</v>
      </c>
      <c r="F30" s="33">
        <f t="shared" si="9"/>
        <v>7052048</v>
      </c>
      <c r="G30" s="34"/>
      <c r="H30" s="33">
        <v>32638</v>
      </c>
      <c r="I30" s="33">
        <f t="shared" si="10"/>
        <v>606688</v>
      </c>
      <c r="J30" s="33">
        <f t="shared" si="11"/>
        <v>8378325</v>
      </c>
      <c r="K30" s="29"/>
      <c r="L30" s="35">
        <f t="shared" si="1"/>
        <v>122017</v>
      </c>
      <c r="M30" s="30">
        <f t="shared" si="2"/>
        <v>0.2517522195468679</v>
      </c>
      <c r="N30" s="35">
        <f t="shared" si="3"/>
        <v>1326277</v>
      </c>
      <c r="O30" s="30">
        <f t="shared" si="4"/>
        <v>0.18806976356371935</v>
      </c>
      <c r="P30" s="31"/>
      <c r="Q30" s="45">
        <v>19731</v>
      </c>
      <c r="R30" s="33">
        <f t="shared" si="12"/>
        <v>622194</v>
      </c>
      <c r="S30" s="33">
        <f t="shared" si="13"/>
        <v>8047896</v>
      </c>
      <c r="U30" s="35">
        <f t="shared" si="0"/>
        <v>15506</v>
      </c>
      <c r="V30" s="30">
        <f t="shared" si="5"/>
        <v>0.025558441900944143</v>
      </c>
      <c r="W30" s="35">
        <f t="shared" si="6"/>
        <v>-330429</v>
      </c>
      <c r="X30" s="30">
        <f t="shared" si="7"/>
        <v>-0.03943855126173788</v>
      </c>
    </row>
    <row r="31" spans="2:24" s="2" customFormat="1" ht="16.5" customHeight="1">
      <c r="B31" s="32">
        <v>39741</v>
      </c>
      <c r="C31" s="37"/>
      <c r="D31" s="33">
        <v>24024</v>
      </c>
      <c r="E31" s="33">
        <f t="shared" si="8"/>
        <v>508695</v>
      </c>
      <c r="F31" s="33">
        <f t="shared" si="9"/>
        <v>7076072</v>
      </c>
      <c r="G31" s="34"/>
      <c r="H31" s="33">
        <v>18918</v>
      </c>
      <c r="I31" s="33">
        <f t="shared" si="10"/>
        <v>625606</v>
      </c>
      <c r="J31" s="33">
        <f t="shared" si="11"/>
        <v>8397243</v>
      </c>
      <c r="K31" s="29"/>
      <c r="L31" s="35">
        <f t="shared" si="1"/>
        <v>116911</v>
      </c>
      <c r="M31" s="30">
        <f t="shared" si="2"/>
        <v>0.22982533738291117</v>
      </c>
      <c r="N31" s="35">
        <f t="shared" si="3"/>
        <v>1321171</v>
      </c>
      <c r="O31" s="30">
        <f t="shared" si="4"/>
        <v>0.1867096603878536</v>
      </c>
      <c r="P31" s="38"/>
      <c r="Q31" s="45">
        <v>22828</v>
      </c>
      <c r="R31" s="33">
        <f>IF(Q31&lt;1,"",R30+Q31)</f>
        <v>645022</v>
      </c>
      <c r="S31" s="33">
        <f>IF(Q31&lt;1,"",S30+Q31)</f>
        <v>8070724</v>
      </c>
      <c r="T31" s="1"/>
      <c r="U31" s="35">
        <f t="shared" si="0"/>
        <v>19416</v>
      </c>
      <c r="V31" s="30">
        <f t="shared" si="5"/>
        <v>0.031035507971470862</v>
      </c>
      <c r="W31" s="35">
        <f t="shared" si="6"/>
        <v>-326519</v>
      </c>
      <c r="X31" s="30">
        <f t="shared" si="7"/>
        <v>-0.03888407183167142</v>
      </c>
    </row>
    <row r="32" spans="2:24" ht="16.5" customHeight="1">
      <c r="B32" s="32">
        <v>39742</v>
      </c>
      <c r="C32" s="28"/>
      <c r="D32" s="33">
        <v>28844</v>
      </c>
      <c r="E32" s="33">
        <f t="shared" si="8"/>
        <v>537539</v>
      </c>
      <c r="F32" s="33">
        <f t="shared" si="9"/>
        <v>7104916</v>
      </c>
      <c r="G32" s="34"/>
      <c r="H32" s="33">
        <v>23337</v>
      </c>
      <c r="I32" s="33">
        <f t="shared" si="10"/>
        <v>648943</v>
      </c>
      <c r="J32" s="33">
        <f t="shared" si="11"/>
        <v>8420580</v>
      </c>
      <c r="K32" s="29"/>
      <c r="L32" s="35">
        <f t="shared" si="1"/>
        <v>111404</v>
      </c>
      <c r="M32" s="30">
        <f t="shared" si="2"/>
        <v>0.20724821826881398</v>
      </c>
      <c r="N32" s="35">
        <f t="shared" si="3"/>
        <v>1315664</v>
      </c>
      <c r="O32" s="30">
        <f t="shared" si="4"/>
        <v>0.18517657351614009</v>
      </c>
      <c r="P32" s="31"/>
      <c r="Q32" s="45">
        <v>13843</v>
      </c>
      <c r="R32" s="33">
        <f>IF(Q32&lt;1,"",R31+Q32)</f>
        <v>658865</v>
      </c>
      <c r="S32" s="33">
        <f>IF(Q32&lt;1,"",S31+Q32)</f>
        <v>8084567</v>
      </c>
      <c r="U32" s="35">
        <f t="shared" si="0"/>
        <v>9922</v>
      </c>
      <c r="V32" s="30">
        <f t="shared" si="5"/>
        <v>0.015289478428768011</v>
      </c>
      <c r="W32" s="35">
        <f t="shared" si="6"/>
        <v>-336013</v>
      </c>
      <c r="X32" s="30">
        <f t="shared" si="7"/>
        <v>-0.03990378334984051</v>
      </c>
    </row>
    <row r="33" spans="2:24" ht="16.5" customHeight="1">
      <c r="B33" s="32">
        <v>39743</v>
      </c>
      <c r="C33" s="28"/>
      <c r="D33" s="33">
        <v>17678</v>
      </c>
      <c r="E33" s="33">
        <f t="shared" si="8"/>
        <v>555217</v>
      </c>
      <c r="F33" s="33">
        <f t="shared" si="9"/>
        <v>7122594</v>
      </c>
      <c r="G33" s="34"/>
      <c r="H33" s="33">
        <v>14897</v>
      </c>
      <c r="I33" s="33">
        <f t="shared" si="10"/>
        <v>663840</v>
      </c>
      <c r="J33" s="33">
        <f t="shared" si="11"/>
        <v>8435477</v>
      </c>
      <c r="K33" s="29"/>
      <c r="L33" s="35">
        <f t="shared" si="1"/>
        <v>108623</v>
      </c>
      <c r="M33" s="30">
        <f t="shared" si="2"/>
        <v>0.19564062339589747</v>
      </c>
      <c r="N33" s="35">
        <f t="shared" si="3"/>
        <v>1312883</v>
      </c>
      <c r="O33" s="30">
        <f t="shared" si="4"/>
        <v>0.18432652485878037</v>
      </c>
      <c r="P33" s="31"/>
      <c r="Q33" s="45">
        <v>15951</v>
      </c>
      <c r="R33" s="33">
        <f>IF(Q33&lt;1,"",R32+Q33)</f>
        <v>674816</v>
      </c>
      <c r="S33" s="33">
        <f>IF(Q33&lt;1,"",S32+Q33)</f>
        <v>8100518</v>
      </c>
      <c r="U33" s="35">
        <f t="shared" si="0"/>
        <v>10976</v>
      </c>
      <c r="V33" s="30">
        <f t="shared" si="5"/>
        <v>0.01653410460351892</v>
      </c>
      <c r="W33" s="35">
        <f t="shared" si="6"/>
        <v>-334959</v>
      </c>
      <c r="X33" s="30">
        <f t="shared" si="7"/>
        <v>-0.03970836503970078</v>
      </c>
    </row>
    <row r="34" spans="2:24" ht="16.5" customHeight="1">
      <c r="B34" s="32">
        <v>39744</v>
      </c>
      <c r="C34" s="28"/>
      <c r="D34" s="33">
        <v>19609</v>
      </c>
      <c r="E34" s="33">
        <f t="shared" si="8"/>
        <v>574826</v>
      </c>
      <c r="F34" s="33">
        <f t="shared" si="9"/>
        <v>7142203</v>
      </c>
      <c r="G34" s="34"/>
      <c r="H34" s="33">
        <v>13319</v>
      </c>
      <c r="I34" s="33">
        <f t="shared" si="10"/>
        <v>677159</v>
      </c>
      <c r="J34" s="33">
        <f t="shared" si="11"/>
        <v>8448796</v>
      </c>
      <c r="K34" s="29"/>
      <c r="L34" s="35">
        <f t="shared" si="1"/>
        <v>102333</v>
      </c>
      <c r="M34" s="30">
        <f t="shared" si="2"/>
        <v>0.17802430648578874</v>
      </c>
      <c r="N34" s="35">
        <f t="shared" si="3"/>
        <v>1306593</v>
      </c>
      <c r="O34" s="30">
        <f t="shared" si="4"/>
        <v>0.18293977362446853</v>
      </c>
      <c r="P34" s="31"/>
      <c r="Q34" s="45">
        <v>24077</v>
      </c>
      <c r="R34" s="33">
        <f>IF(Q34&lt;1,"",R33+Q34)</f>
        <v>698893</v>
      </c>
      <c r="S34" s="33">
        <f>IF(Q34&lt;1,"",S33+Q34)</f>
        <v>8124595</v>
      </c>
      <c r="U34" s="35">
        <f t="shared" si="0"/>
        <v>21734</v>
      </c>
      <c r="V34" s="30">
        <f t="shared" si="5"/>
        <v>0.03209585931812174</v>
      </c>
      <c r="W34" s="35">
        <f t="shared" si="6"/>
        <v>-324201</v>
      </c>
      <c r="X34" s="30">
        <f t="shared" si="7"/>
        <v>-0.038372449754971005</v>
      </c>
    </row>
    <row r="35" spans="2:24" ht="16.5" customHeight="1">
      <c r="B35" s="32">
        <v>39745</v>
      </c>
      <c r="C35" s="28"/>
      <c r="D35" s="33">
        <v>12169</v>
      </c>
      <c r="E35" s="33">
        <f t="shared" si="8"/>
        <v>586995</v>
      </c>
      <c r="F35" s="33">
        <f t="shared" si="9"/>
        <v>7154372</v>
      </c>
      <c r="G35" s="34"/>
      <c r="H35" s="33">
        <v>20096</v>
      </c>
      <c r="I35" s="33">
        <f t="shared" si="10"/>
        <v>697255</v>
      </c>
      <c r="J35" s="33">
        <f t="shared" si="11"/>
        <v>8468892</v>
      </c>
      <c r="K35" s="29"/>
      <c r="L35" s="35">
        <f t="shared" si="1"/>
        <v>110260</v>
      </c>
      <c r="M35" s="30">
        <f t="shared" si="2"/>
        <v>0.18783805654221927</v>
      </c>
      <c r="N35" s="35">
        <f t="shared" si="3"/>
        <v>1314520</v>
      </c>
      <c r="O35" s="30">
        <f t="shared" si="4"/>
        <v>0.18373660189881097</v>
      </c>
      <c r="P35" s="31"/>
      <c r="Q35" s="45">
        <v>30934</v>
      </c>
      <c r="R35" s="33">
        <f t="shared" si="12"/>
        <v>729827</v>
      </c>
      <c r="S35" s="33">
        <f t="shared" si="13"/>
        <v>8155529</v>
      </c>
      <c r="U35" s="35">
        <f t="shared" si="0"/>
        <v>32572</v>
      </c>
      <c r="V35" s="30">
        <f t="shared" si="5"/>
        <v>0.04671461660368158</v>
      </c>
      <c r="W35" s="35">
        <f t="shared" si="6"/>
        <v>-313363</v>
      </c>
      <c r="X35" s="30">
        <f t="shared" si="7"/>
        <v>-0.03700165263649601</v>
      </c>
    </row>
    <row r="36" spans="2:24" ht="16.5" customHeight="1">
      <c r="B36" s="32">
        <v>39746</v>
      </c>
      <c r="C36" s="28"/>
      <c r="D36" s="33">
        <v>10706</v>
      </c>
      <c r="E36" s="33">
        <f t="shared" si="8"/>
        <v>597701</v>
      </c>
      <c r="F36" s="33">
        <f t="shared" si="9"/>
        <v>7165078</v>
      </c>
      <c r="G36" s="34"/>
      <c r="H36" s="33">
        <v>23873</v>
      </c>
      <c r="I36" s="33">
        <f t="shared" si="10"/>
        <v>721128</v>
      </c>
      <c r="J36" s="33">
        <f t="shared" si="11"/>
        <v>8492765</v>
      </c>
      <c r="K36" s="29"/>
      <c r="L36" s="35">
        <f t="shared" si="1"/>
        <v>123427</v>
      </c>
      <c r="M36" s="30">
        <f t="shared" si="2"/>
        <v>0.20650291701034465</v>
      </c>
      <c r="N36" s="35">
        <f t="shared" si="3"/>
        <v>1327687</v>
      </c>
      <c r="O36" s="30">
        <f t="shared" si="4"/>
        <v>0.18529972737212352</v>
      </c>
      <c r="P36" s="31"/>
      <c r="Q36" s="45">
        <v>26804</v>
      </c>
      <c r="R36" s="33">
        <f t="shared" si="12"/>
        <v>756631</v>
      </c>
      <c r="S36" s="33">
        <f t="shared" si="13"/>
        <v>8182333</v>
      </c>
      <c r="U36" s="35">
        <f t="shared" si="0"/>
        <v>35503</v>
      </c>
      <c r="V36" s="30">
        <f t="shared" si="5"/>
        <v>0.04923259116273394</v>
      </c>
      <c r="W36" s="35">
        <f t="shared" si="6"/>
        <v>-310432</v>
      </c>
      <c r="X36" s="30">
        <f t="shared" si="7"/>
        <v>-0.03655252441342719</v>
      </c>
    </row>
    <row r="37" spans="2:24" ht="16.5" customHeight="1">
      <c r="B37" s="32">
        <v>39747</v>
      </c>
      <c r="C37" s="28"/>
      <c r="D37" s="33">
        <v>17020</v>
      </c>
      <c r="E37" s="33">
        <f t="shared" si="8"/>
        <v>614721</v>
      </c>
      <c r="F37" s="33">
        <f t="shared" si="9"/>
        <v>7182098</v>
      </c>
      <c r="G37" s="34"/>
      <c r="H37" s="33">
        <v>25227</v>
      </c>
      <c r="I37" s="33">
        <f t="shared" si="10"/>
        <v>746355</v>
      </c>
      <c r="J37" s="33">
        <f t="shared" si="11"/>
        <v>8517992</v>
      </c>
      <c r="K37" s="29"/>
      <c r="L37" s="35">
        <f t="shared" si="1"/>
        <v>131634</v>
      </c>
      <c r="M37" s="30">
        <f t="shared" si="2"/>
        <v>0.21413616909134386</v>
      </c>
      <c r="N37" s="35">
        <f t="shared" si="3"/>
        <v>1335894</v>
      </c>
      <c r="O37" s="30">
        <f t="shared" si="4"/>
        <v>0.1860033098963562</v>
      </c>
      <c r="P37" s="31"/>
      <c r="Q37" s="35">
        <v>16251</v>
      </c>
      <c r="R37" s="33">
        <f t="shared" si="12"/>
        <v>772882</v>
      </c>
      <c r="S37" s="33">
        <f t="shared" si="13"/>
        <v>8198584</v>
      </c>
      <c r="U37" s="35">
        <f t="shared" si="0"/>
        <v>26527</v>
      </c>
      <c r="V37" s="30">
        <f t="shared" si="5"/>
        <v>0.035542067782757536</v>
      </c>
      <c r="W37" s="35">
        <f t="shared" si="6"/>
        <v>-319408</v>
      </c>
      <c r="X37" s="30">
        <f t="shared" si="7"/>
        <v>-0.037498039444037984</v>
      </c>
    </row>
    <row r="38" spans="2:24" ht="16.5" customHeight="1">
      <c r="B38" s="32">
        <v>39748</v>
      </c>
      <c r="C38" s="28"/>
      <c r="D38" s="33">
        <v>19606</v>
      </c>
      <c r="E38" s="33">
        <f t="shared" si="8"/>
        <v>634327</v>
      </c>
      <c r="F38" s="33">
        <f t="shared" si="9"/>
        <v>7201704</v>
      </c>
      <c r="G38" s="34"/>
      <c r="H38" s="33">
        <v>13577</v>
      </c>
      <c r="I38" s="33">
        <f t="shared" si="10"/>
        <v>759932</v>
      </c>
      <c r="J38" s="33">
        <f t="shared" si="11"/>
        <v>8531569</v>
      </c>
      <c r="K38" s="29"/>
      <c r="L38" s="35">
        <f t="shared" si="1"/>
        <v>125605</v>
      </c>
      <c r="M38" s="30">
        <f t="shared" si="2"/>
        <v>0.19801301221609674</v>
      </c>
      <c r="N38" s="35">
        <f t="shared" si="3"/>
        <v>1329865</v>
      </c>
      <c r="O38" s="30">
        <f t="shared" si="4"/>
        <v>0.1846597694101285</v>
      </c>
      <c r="P38" s="31"/>
      <c r="Q38" s="35">
        <v>14380</v>
      </c>
      <c r="R38" s="33">
        <f t="shared" si="12"/>
        <v>787262</v>
      </c>
      <c r="S38" s="33">
        <f t="shared" si="13"/>
        <v>8212964</v>
      </c>
      <c r="U38" s="35">
        <f t="shared" si="0"/>
        <v>27330</v>
      </c>
      <c r="V38" s="30">
        <f t="shared" si="5"/>
        <v>0.0359637441244743</v>
      </c>
      <c r="W38" s="35">
        <f t="shared" si="6"/>
        <v>-318605</v>
      </c>
      <c r="X38" s="30">
        <f t="shared" si="7"/>
        <v>-0.037344244651833676</v>
      </c>
    </row>
    <row r="39" spans="2:24" ht="16.5" customHeight="1">
      <c r="B39" s="32">
        <v>39749</v>
      </c>
      <c r="C39" s="28"/>
      <c r="D39" s="33">
        <v>22116</v>
      </c>
      <c r="E39" s="33">
        <f t="shared" si="8"/>
        <v>656443</v>
      </c>
      <c r="F39" s="33">
        <f t="shared" si="9"/>
        <v>7223820</v>
      </c>
      <c r="G39" s="34"/>
      <c r="H39" s="33">
        <v>14326</v>
      </c>
      <c r="I39" s="33">
        <f t="shared" si="10"/>
        <v>774258</v>
      </c>
      <c r="J39" s="33">
        <f t="shared" si="11"/>
        <v>8545895</v>
      </c>
      <c r="K39" s="29"/>
      <c r="L39" s="35">
        <f t="shared" si="1"/>
        <v>117815</v>
      </c>
      <c r="M39" s="30">
        <f t="shared" si="2"/>
        <v>0.17947483635288974</v>
      </c>
      <c r="N39" s="35">
        <f t="shared" si="3"/>
        <v>1322075</v>
      </c>
      <c r="O39" s="30">
        <f t="shared" si="4"/>
        <v>0.18301604968008617</v>
      </c>
      <c r="P39" s="31"/>
      <c r="Q39" s="35">
        <v>8507</v>
      </c>
      <c r="R39" s="33">
        <f t="shared" si="12"/>
        <v>795769</v>
      </c>
      <c r="S39" s="33">
        <f t="shared" si="13"/>
        <v>8221471</v>
      </c>
      <c r="U39" s="35">
        <f t="shared" si="0"/>
        <v>21511</v>
      </c>
      <c r="V39" s="30">
        <f t="shared" si="5"/>
        <v>0.027782728754497856</v>
      </c>
      <c r="W39" s="35">
        <f t="shared" si="6"/>
        <v>-324424</v>
      </c>
      <c r="X39" s="30">
        <f t="shared" si="7"/>
        <v>-0.03796255395134155</v>
      </c>
    </row>
    <row r="40" spans="2:24" ht="16.5" customHeight="1">
      <c r="B40" s="32">
        <v>39750</v>
      </c>
      <c r="C40" s="28"/>
      <c r="D40" s="33">
        <v>12937</v>
      </c>
      <c r="E40" s="33">
        <f t="shared" si="8"/>
        <v>669380</v>
      </c>
      <c r="F40" s="33">
        <f t="shared" si="9"/>
        <v>7236757</v>
      </c>
      <c r="G40" s="34"/>
      <c r="H40" s="33">
        <v>8291</v>
      </c>
      <c r="I40" s="33">
        <f t="shared" si="10"/>
        <v>782549</v>
      </c>
      <c r="J40" s="33">
        <f t="shared" si="11"/>
        <v>8554186</v>
      </c>
      <c r="K40" s="29"/>
      <c r="L40" s="35">
        <f t="shared" si="1"/>
        <v>113169</v>
      </c>
      <c r="M40" s="30">
        <f t="shared" si="2"/>
        <v>0.1690654038065075</v>
      </c>
      <c r="N40" s="35">
        <f t="shared" si="3"/>
        <v>1317429</v>
      </c>
      <c r="O40" s="30">
        <f t="shared" si="4"/>
        <v>0.18204687541670944</v>
      </c>
      <c r="P40" s="31"/>
      <c r="Q40" s="35">
        <v>7235</v>
      </c>
      <c r="R40" s="33">
        <f t="shared" si="12"/>
        <v>803004</v>
      </c>
      <c r="S40" s="33">
        <f t="shared" si="13"/>
        <v>8228706</v>
      </c>
      <c r="U40" s="35">
        <f t="shared" si="0"/>
        <v>20455</v>
      </c>
      <c r="V40" s="30">
        <f t="shared" si="5"/>
        <v>0.026138938264568735</v>
      </c>
      <c r="W40" s="35">
        <f t="shared" si="6"/>
        <v>-325480</v>
      </c>
      <c r="X40" s="30">
        <f t="shared" si="7"/>
        <v>-0.03804920772122561</v>
      </c>
    </row>
    <row r="41" spans="2:24" ht="16.5" customHeight="1">
      <c r="B41" s="32">
        <v>39751</v>
      </c>
      <c r="C41" s="28"/>
      <c r="D41" s="33">
        <v>10578</v>
      </c>
      <c r="E41" s="33">
        <f t="shared" si="8"/>
        <v>679958</v>
      </c>
      <c r="F41" s="33">
        <f t="shared" si="9"/>
        <v>7247335</v>
      </c>
      <c r="G41" s="34"/>
      <c r="H41" s="33">
        <v>7478</v>
      </c>
      <c r="I41" s="33">
        <f t="shared" si="10"/>
        <v>790027</v>
      </c>
      <c r="J41" s="33">
        <f t="shared" si="11"/>
        <v>8561664</v>
      </c>
      <c r="K41" s="29"/>
      <c r="L41" s="35">
        <f t="shared" si="1"/>
        <v>110069</v>
      </c>
      <c r="M41" s="30">
        <f t="shared" si="2"/>
        <v>0.16187617470490825</v>
      </c>
      <c r="N41" s="35">
        <f t="shared" si="3"/>
        <v>1314329</v>
      </c>
      <c r="O41" s="30">
        <f t="shared" si="4"/>
        <v>0.18135342163705692</v>
      </c>
      <c r="P41" s="31"/>
      <c r="Q41" s="35">
        <v>11649</v>
      </c>
      <c r="R41" s="33">
        <f t="shared" si="12"/>
        <v>814653</v>
      </c>
      <c r="S41" s="33">
        <f t="shared" si="13"/>
        <v>8240355</v>
      </c>
      <c r="U41" s="35">
        <f t="shared" si="0"/>
        <v>24626</v>
      </c>
      <c r="V41" s="30">
        <f t="shared" si="5"/>
        <v>0.031171086557801188</v>
      </c>
      <c r="W41" s="35">
        <f t="shared" si="6"/>
        <v>-321309</v>
      </c>
      <c r="X41" s="30">
        <f t="shared" si="7"/>
        <v>-0.037528802812163614</v>
      </c>
    </row>
    <row r="42" spans="2:24" ht="16.5" customHeight="1">
      <c r="B42" s="32">
        <v>39752</v>
      </c>
      <c r="C42" s="28"/>
      <c r="D42" s="33">
        <v>6939</v>
      </c>
      <c r="E42" s="36">
        <f t="shared" si="8"/>
        <v>686897</v>
      </c>
      <c r="F42" s="36">
        <f t="shared" si="9"/>
        <v>7254274</v>
      </c>
      <c r="G42" s="34"/>
      <c r="H42" s="33">
        <v>12150</v>
      </c>
      <c r="I42" s="36">
        <f t="shared" si="10"/>
        <v>802177</v>
      </c>
      <c r="J42" s="36">
        <f t="shared" si="11"/>
        <v>8573814</v>
      </c>
      <c r="K42" s="29"/>
      <c r="L42" s="35">
        <f t="shared" si="1"/>
        <v>115280</v>
      </c>
      <c r="M42" s="30">
        <f t="shared" si="2"/>
        <v>0.16782719971116486</v>
      </c>
      <c r="N42" s="35">
        <f t="shared" si="3"/>
        <v>1319540</v>
      </c>
      <c r="O42" s="30">
        <f t="shared" si="4"/>
        <v>0.1818982850661555</v>
      </c>
      <c r="P42" s="31"/>
      <c r="Q42" s="35">
        <v>16599</v>
      </c>
      <c r="R42" s="36">
        <f t="shared" si="12"/>
        <v>831252</v>
      </c>
      <c r="S42" s="36">
        <f t="shared" si="13"/>
        <v>8256954</v>
      </c>
      <c r="U42" s="35">
        <f t="shared" si="0"/>
        <v>29075</v>
      </c>
      <c r="V42" s="30">
        <f t="shared" si="5"/>
        <v>0.03624511797271675</v>
      </c>
      <c r="W42" s="35">
        <f t="shared" si="6"/>
        <v>-316860</v>
      </c>
      <c r="X42" s="30">
        <f t="shared" si="7"/>
        <v>-0.036956714946230464</v>
      </c>
    </row>
  </sheetData>
  <mergeCells count="18">
    <mergeCell ref="Q7:S7"/>
    <mergeCell ref="B3:X3"/>
    <mergeCell ref="L5:O10"/>
    <mergeCell ref="B5:B11"/>
    <mergeCell ref="Q9:S9"/>
    <mergeCell ref="Q6:S6"/>
    <mergeCell ref="D6:F6"/>
    <mergeCell ref="U5:X10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2009-10-02T06:16:49Z</cp:lastPrinted>
  <dcterms:created xsi:type="dcterms:W3CDTF">2003-10-20T07:27:17Z</dcterms:created>
  <dcterms:modified xsi:type="dcterms:W3CDTF">2009-11-02T06:02:07Z</dcterms:modified>
  <cp:category/>
  <cp:version/>
  <cp:contentType/>
  <cp:contentStatus/>
</cp:coreProperties>
</file>