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Eylül_2009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<sst xmlns="http://schemas.openxmlformats.org/spreadsheetml/2006/main" count="24" uniqueCount="12">
  <si>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TARİH</t>
  </si>
  <si>
    <t>AYLIK</t>
  </si>
  <si>
    <t>YILLIK</t>
  </si>
  <si>
    <t>GEÇEN AYLAR DEVİR</t>
  </si>
  <si>
    <t>GÜNLÜK</t>
  </si>
  <si>
    <t>2007 YILI</t>
  </si>
  <si>
    <t>ANTALYA İL KÜLTÜR VE TURİZM MÜDÜRLÜĞÜ</t>
  </si>
  <si>
    <t>2008 YILI</t>
  </si>
  <si>
    <t>2007 / 2008 YILI KARŞILAŞTIRMASI</t>
  </si>
  <si>
    <t>A N T A L Y A   H A V A   L İ M A N I    G E L E N   G Ü N L Ü K    Y O L C U   İ S T A T İ S T İ Ğ İ</t>
  </si>
  <si>
    <t>2009 YILI</t>
  </si>
  <si>
    <t>2008 / 2009 YILI KARŞILAŞTIRMASI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</si>
</sst>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18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8"/>
      <color indexed="48"/>
      <name val="Arial"/>
      <family val="2"/>
    </font>
    <font>
      <sz val="11"/>
      <color indexed="8"/>
      <name val="Times New Roman"/>
      <family val="1"/>
    </font>
    <font>
      <b/>
      <sz val="17"/>
      <name val="Arial"/>
      <family val="2"/>
    </font>
    <font>
      <sz val="11"/>
      <name val="Times New Roman"/>
      <family val="1"/>
    </font>
    <font>
      <sz val="11"/>
      <color indexed="8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85" fontId="2" fillId="0" borderId="7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5" fontId="4" fillId="0" borderId="6" xfId="0" applyNumberFormat="1" applyFont="1" applyBorder="1" applyAlignment="1">
      <alignment horizontal="center" vertical="center"/>
    </xf>
    <xf numFmtId="185" fontId="4" fillId="0" borderId="7" xfId="0" applyNumberFormat="1" applyFont="1" applyBorder="1" applyAlignment="1">
      <alignment horizontal="center" vertical="center"/>
    </xf>
    <xf numFmtId="185" fontId="4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showGridLines="0" tabSelected="1" zoomScale="75" zoomScaleNormal="75" workbookViewId="0" topLeftCell="C12">
      <selection activeCell="R41" sqref="R41:S41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7" width="10.75390625" style="4" customWidth="1"/>
    <col min="18" max="18" width="10.75390625" style="43" customWidth="1"/>
    <col min="19" max="19" width="10.75390625" style="4" customWidth="1"/>
    <col min="20" max="20" width="0.875" style="1" customWidth="1"/>
    <col min="21" max="21" width="9.75390625" style="4" customWidth="1"/>
    <col min="22" max="22" width="8.25390625" style="4" bestFit="1" customWidth="1"/>
    <col min="23" max="23" width="10.625" style="4" bestFit="1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8" t="s">
        <v>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2:24" s="2" customFormat="1" ht="22.5" customHeight="1">
      <c r="B3" s="60" t="s">
        <v>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ht="11.25" customHeight="1"/>
    <row r="5" spans="2:24" ht="6" customHeight="1">
      <c r="B5" s="70" t="s">
        <v>0</v>
      </c>
      <c r="C5" s="6"/>
      <c r="D5" s="7"/>
      <c r="E5" s="8"/>
      <c r="F5" s="9"/>
      <c r="H5" s="7"/>
      <c r="I5" s="8"/>
      <c r="J5" s="9"/>
      <c r="L5" s="61" t="s">
        <v>8</v>
      </c>
      <c r="M5" s="62"/>
      <c r="N5" s="62"/>
      <c r="O5" s="63"/>
      <c r="P5" s="10"/>
      <c r="Q5" s="7"/>
      <c r="R5" s="44"/>
      <c r="S5" s="9"/>
      <c r="U5" s="61" t="s">
        <v>11</v>
      </c>
      <c r="V5" s="62"/>
      <c r="W5" s="62"/>
      <c r="X5" s="63"/>
    </row>
    <row r="6" spans="2:24" s="11" customFormat="1" ht="18" customHeight="1">
      <c r="B6" s="70"/>
      <c r="C6" s="6"/>
      <c r="D6" s="49" t="s">
        <v>5</v>
      </c>
      <c r="E6" s="50"/>
      <c r="F6" s="51"/>
      <c r="G6" s="12"/>
      <c r="H6" s="49" t="s">
        <v>7</v>
      </c>
      <c r="I6" s="50"/>
      <c r="J6" s="51"/>
      <c r="K6" s="12"/>
      <c r="L6" s="64"/>
      <c r="M6" s="65"/>
      <c r="N6" s="65"/>
      <c r="O6" s="66"/>
      <c r="P6" s="10"/>
      <c r="Q6" s="49" t="s">
        <v>10</v>
      </c>
      <c r="R6" s="50"/>
      <c r="S6" s="51"/>
      <c r="U6" s="64"/>
      <c r="V6" s="65"/>
      <c r="W6" s="65"/>
      <c r="X6" s="66"/>
    </row>
    <row r="7" spans="2:24" s="11" customFormat="1" ht="16.5" customHeight="1">
      <c r="B7" s="70"/>
      <c r="C7" s="6"/>
      <c r="D7" s="52" t="s">
        <v>3</v>
      </c>
      <c r="E7" s="53"/>
      <c r="F7" s="54"/>
      <c r="G7" s="16"/>
      <c r="H7" s="52" t="s">
        <v>3</v>
      </c>
      <c r="I7" s="53"/>
      <c r="J7" s="54"/>
      <c r="K7" s="16"/>
      <c r="L7" s="64"/>
      <c r="M7" s="65"/>
      <c r="N7" s="65"/>
      <c r="O7" s="66"/>
      <c r="P7" s="10"/>
      <c r="Q7" s="52" t="s">
        <v>3</v>
      </c>
      <c r="R7" s="53"/>
      <c r="S7" s="54"/>
      <c r="U7" s="64"/>
      <c r="V7" s="65"/>
      <c r="W7" s="65"/>
      <c r="X7" s="66"/>
    </row>
    <row r="8" spans="2:24" s="11" customFormat="1" ht="9" customHeight="1">
      <c r="B8" s="70"/>
      <c r="C8" s="6"/>
      <c r="D8" s="13"/>
      <c r="E8" s="14"/>
      <c r="F8" s="15"/>
      <c r="G8" s="16"/>
      <c r="H8" s="13"/>
      <c r="I8" s="14"/>
      <c r="J8" s="15"/>
      <c r="K8" s="16"/>
      <c r="L8" s="64"/>
      <c r="M8" s="65"/>
      <c r="N8" s="65"/>
      <c r="O8" s="66"/>
      <c r="P8" s="10"/>
      <c r="Q8" s="17"/>
      <c r="R8" s="45"/>
      <c r="S8" s="18"/>
      <c r="U8" s="64"/>
      <c r="V8" s="65"/>
      <c r="W8" s="65"/>
      <c r="X8" s="66"/>
    </row>
    <row r="9" spans="2:24" s="11" customFormat="1" ht="20.25" customHeight="1">
      <c r="B9" s="70"/>
      <c r="C9" s="6"/>
      <c r="D9" s="57">
        <v>5457752</v>
      </c>
      <c r="E9" s="58"/>
      <c r="F9" s="59"/>
      <c r="G9" s="19"/>
      <c r="H9" s="57">
        <v>6536552</v>
      </c>
      <c r="I9" s="58"/>
      <c r="J9" s="59"/>
      <c r="K9" s="19"/>
      <c r="L9" s="64"/>
      <c r="M9" s="65"/>
      <c r="N9" s="65"/>
      <c r="O9" s="66"/>
      <c r="P9" s="10"/>
      <c r="Q9" s="57">
        <v>6186296</v>
      </c>
      <c r="R9" s="58"/>
      <c r="S9" s="59"/>
      <c r="U9" s="64"/>
      <c r="V9" s="65"/>
      <c r="W9" s="65"/>
      <c r="X9" s="66"/>
    </row>
    <row r="10" spans="2:24" ht="4.5" customHeight="1">
      <c r="B10" s="70"/>
      <c r="C10" s="6"/>
      <c r="D10" s="20"/>
      <c r="E10" s="21"/>
      <c r="F10" s="21"/>
      <c r="H10" s="21"/>
      <c r="I10" s="21"/>
      <c r="J10" s="22"/>
      <c r="L10" s="67"/>
      <c r="M10" s="68"/>
      <c r="N10" s="68"/>
      <c r="O10" s="69"/>
      <c r="P10" s="10"/>
      <c r="Q10" s="20"/>
      <c r="R10" s="46"/>
      <c r="S10" s="22"/>
      <c r="U10" s="67"/>
      <c r="V10" s="68"/>
      <c r="W10" s="68"/>
      <c r="X10" s="69"/>
    </row>
    <row r="11" spans="2:24" ht="48.75" customHeight="1">
      <c r="B11" s="70"/>
      <c r="C11" s="6"/>
      <c r="D11" s="23" t="s">
        <v>4</v>
      </c>
      <c r="E11" s="24" t="s">
        <v>1</v>
      </c>
      <c r="F11" s="23" t="s">
        <v>2</v>
      </c>
      <c r="G11" s="25"/>
      <c r="H11" s="23" t="s">
        <v>4</v>
      </c>
      <c r="I11" s="24" t="s">
        <v>1</v>
      </c>
      <c r="J11" s="23" t="s">
        <v>2</v>
      </c>
      <c r="K11" s="26"/>
      <c r="L11" s="55" t="s">
        <v>1</v>
      </c>
      <c r="M11" s="56"/>
      <c r="N11" s="55" t="s">
        <v>2</v>
      </c>
      <c r="O11" s="56"/>
      <c r="P11" s="27"/>
      <c r="Q11" s="23" t="s">
        <v>4</v>
      </c>
      <c r="R11" s="47" t="s">
        <v>1</v>
      </c>
      <c r="S11" s="23" t="s">
        <v>2</v>
      </c>
      <c r="U11" s="55" t="s">
        <v>1</v>
      </c>
      <c r="V11" s="56"/>
      <c r="W11" s="55" t="s">
        <v>2</v>
      </c>
      <c r="X11" s="56"/>
    </row>
    <row r="12" spans="2:24" ht="16.5" customHeight="1">
      <c r="B12" s="32">
        <v>39692</v>
      </c>
      <c r="C12" s="28"/>
      <c r="D12" s="33">
        <v>44459</v>
      </c>
      <c r="E12" s="33">
        <f>D12</f>
        <v>44459</v>
      </c>
      <c r="F12" s="33">
        <f>E12+D9</f>
        <v>5502211</v>
      </c>
      <c r="G12" s="34"/>
      <c r="H12" s="33">
        <v>33482</v>
      </c>
      <c r="I12" s="33">
        <f>H12</f>
        <v>33482</v>
      </c>
      <c r="J12" s="33">
        <f>I12+H9</f>
        <v>6570034</v>
      </c>
      <c r="K12" s="29"/>
      <c r="L12" s="35">
        <f>I12-E12</f>
        <v>-10977</v>
      </c>
      <c r="M12" s="30">
        <f>L12/E12</f>
        <v>-0.246901639712994</v>
      </c>
      <c r="N12" s="35">
        <f>J12-F12</f>
        <v>1067823</v>
      </c>
      <c r="O12" s="30">
        <f>N12/F12</f>
        <v>0.1940716195725682</v>
      </c>
      <c r="P12" s="31"/>
      <c r="Q12" s="41">
        <v>43267</v>
      </c>
      <c r="R12" s="33">
        <f>Q12</f>
        <v>43267</v>
      </c>
      <c r="S12" s="33">
        <f>R12+Q9</f>
        <v>6229563</v>
      </c>
      <c r="U12" s="35">
        <f aca="true" t="shared" si="0" ref="U12:U41">IF(R12="","",R12-I12)</f>
        <v>9785</v>
      </c>
      <c r="V12" s="30">
        <f>IF(U12="","",U12/I12)</f>
        <v>0.2922465802520757</v>
      </c>
      <c r="W12" s="35">
        <f>IF(S12="","",S12-J12)</f>
        <v>-340471</v>
      </c>
      <c r="X12" s="30">
        <f>IF(W12="","",W12/J12)</f>
        <v>-0.05182180183542429</v>
      </c>
    </row>
    <row r="13" spans="2:24" ht="16.5" customHeight="1">
      <c r="B13" s="32">
        <v>39693</v>
      </c>
      <c r="C13" s="28"/>
      <c r="D13" s="33">
        <v>50247</v>
      </c>
      <c r="E13" s="33">
        <f>E12+D13</f>
        <v>94706</v>
      </c>
      <c r="F13" s="33">
        <f>F12+D13</f>
        <v>5552458</v>
      </c>
      <c r="G13" s="34"/>
      <c r="H13" s="33">
        <v>44666</v>
      </c>
      <c r="I13" s="33">
        <f>I12+H13</f>
        <v>78148</v>
      </c>
      <c r="J13" s="33">
        <f>H13+J12</f>
        <v>6614700</v>
      </c>
      <c r="K13" s="29"/>
      <c r="L13" s="35">
        <f aca="true" t="shared" si="1" ref="L13:L41">I13-E13</f>
        <v>-16558</v>
      </c>
      <c r="M13" s="30">
        <f aca="true" t="shared" si="2" ref="M13:M41">L13/E13</f>
        <v>-0.1748358076573818</v>
      </c>
      <c r="N13" s="35">
        <f aca="true" t="shared" si="3" ref="N13:N41">J13-F13</f>
        <v>1062242</v>
      </c>
      <c r="O13" s="30">
        <f aca="true" t="shared" si="4" ref="O13:O41">N13/F13</f>
        <v>0.19131022693012717</v>
      </c>
      <c r="P13" s="31"/>
      <c r="Q13" s="41">
        <v>41153</v>
      </c>
      <c r="R13" s="33">
        <f>IF(Q13&lt;1,"",R12+Q13)</f>
        <v>84420</v>
      </c>
      <c r="S13" s="33">
        <f>IF(Q13&lt;1,"",S12+Q13)</f>
        <v>6270716</v>
      </c>
      <c r="U13" s="35">
        <f t="shared" si="0"/>
        <v>6272</v>
      </c>
      <c r="V13" s="30">
        <f aca="true" t="shared" si="5" ref="V13:V41">IF(U13="","",U13/I13)</f>
        <v>0.0802579720530276</v>
      </c>
      <c r="W13" s="35">
        <f aca="true" t="shared" si="6" ref="W13:W41">IF(S13="","",S13-J13)</f>
        <v>-343984</v>
      </c>
      <c r="X13" s="30">
        <f aca="true" t="shared" si="7" ref="X13:X41">IF(W13="","",W13/J13)</f>
        <v>-0.05200296309734379</v>
      </c>
    </row>
    <row r="14" spans="2:24" ht="16.5" customHeight="1">
      <c r="B14" s="32">
        <v>39694</v>
      </c>
      <c r="C14" s="28"/>
      <c r="D14" s="33">
        <v>28600</v>
      </c>
      <c r="E14" s="33">
        <f aca="true" t="shared" si="8" ref="E14:E41">E13+D14</f>
        <v>123306</v>
      </c>
      <c r="F14" s="33">
        <f aca="true" t="shared" si="9" ref="F14:F41">F13+D14</f>
        <v>5581058</v>
      </c>
      <c r="G14" s="34"/>
      <c r="H14" s="33">
        <v>43433</v>
      </c>
      <c r="I14" s="33">
        <f aca="true" t="shared" si="10" ref="I14:I41">I13+H14</f>
        <v>121581</v>
      </c>
      <c r="J14" s="33">
        <f aca="true" t="shared" si="11" ref="J14:J41">H14+J13</f>
        <v>6658133</v>
      </c>
      <c r="K14" s="29"/>
      <c r="L14" s="35">
        <f t="shared" si="1"/>
        <v>-1725</v>
      </c>
      <c r="M14" s="30">
        <f t="shared" si="2"/>
        <v>-0.013989586881416962</v>
      </c>
      <c r="N14" s="35">
        <f t="shared" si="3"/>
        <v>1077075</v>
      </c>
      <c r="O14" s="30">
        <f t="shared" si="4"/>
        <v>0.1929876019923104</v>
      </c>
      <c r="P14" s="31"/>
      <c r="Q14" s="41">
        <v>32576</v>
      </c>
      <c r="R14" s="33">
        <f aca="true" t="shared" si="12" ref="R14:R41">IF(Q14&lt;1,"",R13+Q14)</f>
        <v>116996</v>
      </c>
      <c r="S14" s="33">
        <f aca="true" t="shared" si="13" ref="S14:S41">IF(Q14&lt;1,"",S13+Q14)</f>
        <v>6303292</v>
      </c>
      <c r="U14" s="35">
        <f t="shared" si="0"/>
        <v>-4585</v>
      </c>
      <c r="V14" s="30">
        <f t="shared" si="5"/>
        <v>-0.037711484524720146</v>
      </c>
      <c r="W14" s="35">
        <f t="shared" si="6"/>
        <v>-354841</v>
      </c>
      <c r="X14" s="30">
        <f t="shared" si="7"/>
        <v>-0.05329436945762423</v>
      </c>
    </row>
    <row r="15" spans="2:24" ht="16.5" customHeight="1">
      <c r="B15" s="32">
        <v>39695</v>
      </c>
      <c r="C15" s="28"/>
      <c r="D15" s="33">
        <v>37566</v>
      </c>
      <c r="E15" s="33">
        <f t="shared" si="8"/>
        <v>160872</v>
      </c>
      <c r="F15" s="33">
        <f t="shared" si="9"/>
        <v>5618624</v>
      </c>
      <c r="G15" s="34"/>
      <c r="H15" s="33">
        <v>34491</v>
      </c>
      <c r="I15" s="33">
        <f t="shared" si="10"/>
        <v>156072</v>
      </c>
      <c r="J15" s="33">
        <f t="shared" si="11"/>
        <v>6692624</v>
      </c>
      <c r="K15" s="29"/>
      <c r="L15" s="35">
        <f t="shared" si="1"/>
        <v>-4800</v>
      </c>
      <c r="M15" s="30">
        <f t="shared" si="2"/>
        <v>-0.02983738624496494</v>
      </c>
      <c r="N15" s="35">
        <f t="shared" si="3"/>
        <v>1074000</v>
      </c>
      <c r="O15" s="30">
        <f t="shared" si="4"/>
        <v>0.19115000398674123</v>
      </c>
      <c r="P15" s="31"/>
      <c r="Q15" s="41">
        <v>43156</v>
      </c>
      <c r="R15" s="33">
        <f t="shared" si="12"/>
        <v>160152</v>
      </c>
      <c r="S15" s="33">
        <f t="shared" si="13"/>
        <v>6346448</v>
      </c>
      <c r="U15" s="35">
        <f t="shared" si="0"/>
        <v>4080</v>
      </c>
      <c r="V15" s="30">
        <f t="shared" si="5"/>
        <v>0.02614178071659234</v>
      </c>
      <c r="W15" s="35">
        <f t="shared" si="6"/>
        <v>-346176</v>
      </c>
      <c r="X15" s="30">
        <f t="shared" si="7"/>
        <v>-0.051725003526270116</v>
      </c>
    </row>
    <row r="16" spans="2:24" ht="16.5" customHeight="1">
      <c r="B16" s="32">
        <v>39696</v>
      </c>
      <c r="C16" s="28"/>
      <c r="D16" s="33">
        <v>35437</v>
      </c>
      <c r="E16" s="33">
        <f t="shared" si="8"/>
        <v>196309</v>
      </c>
      <c r="F16" s="33">
        <f t="shared" si="9"/>
        <v>5654061</v>
      </c>
      <c r="G16" s="34"/>
      <c r="H16" s="33">
        <v>41695</v>
      </c>
      <c r="I16" s="33">
        <f t="shared" si="10"/>
        <v>197767</v>
      </c>
      <c r="J16" s="33">
        <f t="shared" si="11"/>
        <v>6734319</v>
      </c>
      <c r="K16" s="29"/>
      <c r="L16" s="35">
        <f t="shared" si="1"/>
        <v>1458</v>
      </c>
      <c r="M16" s="30">
        <f t="shared" si="2"/>
        <v>0.007427066512487966</v>
      </c>
      <c r="N16" s="35">
        <f t="shared" si="3"/>
        <v>1080258</v>
      </c>
      <c r="O16" s="30">
        <f t="shared" si="4"/>
        <v>0.1910587805826644</v>
      </c>
      <c r="P16" s="31"/>
      <c r="Q16" s="41">
        <v>57788</v>
      </c>
      <c r="R16" s="33">
        <f t="shared" si="12"/>
        <v>217940</v>
      </c>
      <c r="S16" s="33">
        <f t="shared" si="13"/>
        <v>6404236</v>
      </c>
      <c r="U16" s="35">
        <f t="shared" si="0"/>
        <v>20173</v>
      </c>
      <c r="V16" s="30">
        <f t="shared" si="5"/>
        <v>0.10200387324477794</v>
      </c>
      <c r="W16" s="35">
        <f t="shared" si="6"/>
        <v>-330083</v>
      </c>
      <c r="X16" s="30">
        <f t="shared" si="7"/>
        <v>-0.04901505259848843</v>
      </c>
    </row>
    <row r="17" spans="2:24" ht="16.5" customHeight="1">
      <c r="B17" s="32">
        <v>39697</v>
      </c>
      <c r="C17" s="28"/>
      <c r="D17" s="33">
        <v>29671</v>
      </c>
      <c r="E17" s="33">
        <f t="shared" si="8"/>
        <v>225980</v>
      </c>
      <c r="F17" s="33">
        <f t="shared" si="9"/>
        <v>5683732</v>
      </c>
      <c r="G17" s="34"/>
      <c r="H17" s="33">
        <v>52208</v>
      </c>
      <c r="I17" s="33">
        <f t="shared" si="10"/>
        <v>249975</v>
      </c>
      <c r="J17" s="33">
        <f t="shared" si="11"/>
        <v>6786527</v>
      </c>
      <c r="K17" s="29"/>
      <c r="L17" s="35">
        <f t="shared" si="1"/>
        <v>23995</v>
      </c>
      <c r="M17" s="30">
        <f t="shared" si="2"/>
        <v>0.10618196300557571</v>
      </c>
      <c r="N17" s="35">
        <f t="shared" si="3"/>
        <v>1102795</v>
      </c>
      <c r="O17" s="30">
        <f t="shared" si="4"/>
        <v>0.19402656564384105</v>
      </c>
      <c r="P17" s="31"/>
      <c r="Q17" s="41">
        <v>52101</v>
      </c>
      <c r="R17" s="33">
        <f t="shared" si="12"/>
        <v>270041</v>
      </c>
      <c r="S17" s="33">
        <f t="shared" si="13"/>
        <v>6456337</v>
      </c>
      <c r="U17" s="35">
        <f t="shared" si="0"/>
        <v>20066</v>
      </c>
      <c r="V17" s="30">
        <f t="shared" si="5"/>
        <v>0.08027202720272027</v>
      </c>
      <c r="W17" s="35">
        <f t="shared" si="6"/>
        <v>-330190</v>
      </c>
      <c r="X17" s="30">
        <f t="shared" si="7"/>
        <v>-0.04865375176434132</v>
      </c>
    </row>
    <row r="18" spans="2:24" ht="16.5" customHeight="1">
      <c r="B18" s="32">
        <v>39698</v>
      </c>
      <c r="C18" s="28"/>
      <c r="D18" s="33">
        <v>40353</v>
      </c>
      <c r="E18" s="33">
        <f t="shared" si="8"/>
        <v>266333</v>
      </c>
      <c r="F18" s="33">
        <f t="shared" si="9"/>
        <v>5724085</v>
      </c>
      <c r="G18" s="34"/>
      <c r="H18" s="33">
        <v>50394</v>
      </c>
      <c r="I18" s="33">
        <f t="shared" si="10"/>
        <v>300369</v>
      </c>
      <c r="J18" s="33">
        <f t="shared" si="11"/>
        <v>6836921</v>
      </c>
      <c r="K18" s="29"/>
      <c r="L18" s="35">
        <f t="shared" si="1"/>
        <v>34036</v>
      </c>
      <c r="M18" s="30">
        <f t="shared" si="2"/>
        <v>0.12779490337284527</v>
      </c>
      <c r="N18" s="35">
        <f t="shared" si="3"/>
        <v>1112836</v>
      </c>
      <c r="O18" s="30">
        <f t="shared" si="4"/>
        <v>0.19441290616753595</v>
      </c>
      <c r="P18" s="31"/>
      <c r="Q18" s="41">
        <v>30600</v>
      </c>
      <c r="R18" s="33">
        <f t="shared" si="12"/>
        <v>300641</v>
      </c>
      <c r="S18" s="33">
        <f t="shared" si="13"/>
        <v>6486937</v>
      </c>
      <c r="U18" s="35">
        <f t="shared" si="0"/>
        <v>272</v>
      </c>
      <c r="V18" s="30">
        <f t="shared" si="5"/>
        <v>0.0009055528366775533</v>
      </c>
      <c r="W18" s="35">
        <f t="shared" si="6"/>
        <v>-349984</v>
      </c>
      <c r="X18" s="30">
        <f t="shared" si="7"/>
        <v>-0.05119029457850983</v>
      </c>
    </row>
    <row r="19" spans="2:24" ht="16.5" customHeight="1">
      <c r="B19" s="32">
        <v>39699</v>
      </c>
      <c r="C19" s="28"/>
      <c r="D19" s="33">
        <v>43872</v>
      </c>
      <c r="E19" s="33">
        <f t="shared" si="8"/>
        <v>310205</v>
      </c>
      <c r="F19" s="33">
        <f t="shared" si="9"/>
        <v>5767957</v>
      </c>
      <c r="G19" s="34"/>
      <c r="H19" s="33">
        <v>32341</v>
      </c>
      <c r="I19" s="33">
        <f t="shared" si="10"/>
        <v>332710</v>
      </c>
      <c r="J19" s="33">
        <f t="shared" si="11"/>
        <v>6869262</v>
      </c>
      <c r="K19" s="29"/>
      <c r="L19" s="35">
        <f t="shared" si="1"/>
        <v>22505</v>
      </c>
      <c r="M19" s="30">
        <f t="shared" si="2"/>
        <v>0.07254879837526797</v>
      </c>
      <c r="N19" s="35">
        <f t="shared" si="3"/>
        <v>1101305</v>
      </c>
      <c r="O19" s="30">
        <f t="shared" si="4"/>
        <v>0.19093502257385067</v>
      </c>
      <c r="P19" s="31"/>
      <c r="Q19" s="41">
        <v>42793</v>
      </c>
      <c r="R19" s="33">
        <f t="shared" si="12"/>
        <v>343434</v>
      </c>
      <c r="S19" s="33">
        <f t="shared" si="13"/>
        <v>6529730</v>
      </c>
      <c r="U19" s="35">
        <f t="shared" si="0"/>
        <v>10724</v>
      </c>
      <c r="V19" s="30">
        <f t="shared" si="5"/>
        <v>0.032232274353040186</v>
      </c>
      <c r="W19" s="35">
        <f t="shared" si="6"/>
        <v>-339532</v>
      </c>
      <c r="X19" s="30">
        <f t="shared" si="7"/>
        <v>-0.04942772600608333</v>
      </c>
    </row>
    <row r="20" spans="2:24" ht="16.5" customHeight="1">
      <c r="B20" s="32">
        <v>39700</v>
      </c>
      <c r="C20" s="28"/>
      <c r="D20" s="33">
        <v>48104</v>
      </c>
      <c r="E20" s="33">
        <f t="shared" si="8"/>
        <v>358309</v>
      </c>
      <c r="F20" s="33">
        <f t="shared" si="9"/>
        <v>5816061</v>
      </c>
      <c r="G20" s="34"/>
      <c r="H20" s="33">
        <v>45025</v>
      </c>
      <c r="I20" s="33">
        <f t="shared" si="10"/>
        <v>377735</v>
      </c>
      <c r="J20" s="33">
        <f t="shared" si="11"/>
        <v>6914287</v>
      </c>
      <c r="K20" s="29"/>
      <c r="L20" s="35">
        <f t="shared" si="1"/>
        <v>19426</v>
      </c>
      <c r="M20" s="30">
        <f t="shared" si="2"/>
        <v>0.05421577465260432</v>
      </c>
      <c r="N20" s="35">
        <f t="shared" si="3"/>
        <v>1098226</v>
      </c>
      <c r="O20" s="30">
        <f t="shared" si="4"/>
        <v>0.18882642393193608</v>
      </c>
      <c r="P20" s="31"/>
      <c r="Q20" s="41">
        <v>41809</v>
      </c>
      <c r="R20" s="33">
        <f t="shared" si="12"/>
        <v>385243</v>
      </c>
      <c r="S20" s="33">
        <f t="shared" si="13"/>
        <v>6571539</v>
      </c>
      <c r="U20" s="35">
        <f t="shared" si="0"/>
        <v>7508</v>
      </c>
      <c r="V20" s="30">
        <f t="shared" si="5"/>
        <v>0.01987636835347532</v>
      </c>
      <c r="W20" s="35">
        <f t="shared" si="6"/>
        <v>-342748</v>
      </c>
      <c r="X20" s="30">
        <f t="shared" si="7"/>
        <v>-0.04957098251779251</v>
      </c>
    </row>
    <row r="21" spans="2:24" ht="16.5" customHeight="1">
      <c r="B21" s="32">
        <v>39701</v>
      </c>
      <c r="C21" s="28"/>
      <c r="D21" s="33">
        <v>25680</v>
      </c>
      <c r="E21" s="33">
        <f t="shared" si="8"/>
        <v>383989</v>
      </c>
      <c r="F21" s="33">
        <f t="shared" si="9"/>
        <v>5841741</v>
      </c>
      <c r="G21" s="34"/>
      <c r="H21" s="33">
        <v>42616</v>
      </c>
      <c r="I21" s="33">
        <f t="shared" si="10"/>
        <v>420351</v>
      </c>
      <c r="J21" s="33">
        <f t="shared" si="11"/>
        <v>6956903</v>
      </c>
      <c r="K21" s="29"/>
      <c r="L21" s="35">
        <f t="shared" si="1"/>
        <v>36362</v>
      </c>
      <c r="M21" s="30">
        <f t="shared" si="2"/>
        <v>0.09469542096257966</v>
      </c>
      <c r="N21" s="35">
        <f t="shared" si="3"/>
        <v>1115162</v>
      </c>
      <c r="O21" s="30">
        <f t="shared" si="4"/>
        <v>0.1908954881772403</v>
      </c>
      <c r="P21" s="31"/>
      <c r="Q21" s="41">
        <v>33020</v>
      </c>
      <c r="R21" s="33">
        <f t="shared" si="12"/>
        <v>418263</v>
      </c>
      <c r="S21" s="33">
        <f t="shared" si="13"/>
        <v>6604559</v>
      </c>
      <c r="U21" s="35">
        <f t="shared" si="0"/>
        <v>-2088</v>
      </c>
      <c r="V21" s="30">
        <f t="shared" si="5"/>
        <v>-0.004967277346788755</v>
      </c>
      <c r="W21" s="35">
        <f t="shared" si="6"/>
        <v>-352344</v>
      </c>
      <c r="X21" s="30">
        <f t="shared" si="7"/>
        <v>-0.05064667424570962</v>
      </c>
    </row>
    <row r="22" spans="2:24" ht="16.5" customHeight="1">
      <c r="B22" s="32">
        <v>39702</v>
      </c>
      <c r="C22" s="28"/>
      <c r="D22" s="33">
        <v>38885</v>
      </c>
      <c r="E22" s="33">
        <f t="shared" si="8"/>
        <v>422874</v>
      </c>
      <c r="F22" s="33">
        <f t="shared" si="9"/>
        <v>5880626</v>
      </c>
      <c r="G22" s="34"/>
      <c r="H22" s="33">
        <v>35096</v>
      </c>
      <c r="I22" s="33">
        <f t="shared" si="10"/>
        <v>455447</v>
      </c>
      <c r="J22" s="33">
        <f t="shared" si="11"/>
        <v>6991999</v>
      </c>
      <c r="K22" s="29"/>
      <c r="L22" s="35">
        <f t="shared" si="1"/>
        <v>32573</v>
      </c>
      <c r="M22" s="30">
        <f t="shared" si="2"/>
        <v>0.07702767254548636</v>
      </c>
      <c r="N22" s="35">
        <f t="shared" si="3"/>
        <v>1111373</v>
      </c>
      <c r="O22" s="30">
        <f t="shared" si="4"/>
        <v>0.18898889335931243</v>
      </c>
      <c r="P22" s="31"/>
      <c r="Q22" s="41">
        <v>44113</v>
      </c>
      <c r="R22" s="33">
        <f t="shared" si="12"/>
        <v>462376</v>
      </c>
      <c r="S22" s="33">
        <f t="shared" si="13"/>
        <v>6648672</v>
      </c>
      <c r="U22" s="35">
        <f t="shared" si="0"/>
        <v>6929</v>
      </c>
      <c r="V22" s="30">
        <f t="shared" si="5"/>
        <v>0.015213625295588729</v>
      </c>
      <c r="W22" s="35">
        <f t="shared" si="6"/>
        <v>-343327</v>
      </c>
      <c r="X22" s="30">
        <f t="shared" si="7"/>
        <v>-0.04910283883049754</v>
      </c>
    </row>
    <row r="23" spans="2:24" ht="16.5" customHeight="1">
      <c r="B23" s="32">
        <v>39703</v>
      </c>
      <c r="C23" s="28"/>
      <c r="D23" s="33">
        <v>37160</v>
      </c>
      <c r="E23" s="33">
        <f t="shared" si="8"/>
        <v>460034</v>
      </c>
      <c r="F23" s="33">
        <f t="shared" si="9"/>
        <v>5917786</v>
      </c>
      <c r="G23" s="34"/>
      <c r="H23" s="33">
        <v>39043</v>
      </c>
      <c r="I23" s="33">
        <f t="shared" si="10"/>
        <v>494490</v>
      </c>
      <c r="J23" s="33">
        <f t="shared" si="11"/>
        <v>7031042</v>
      </c>
      <c r="K23" s="29"/>
      <c r="L23" s="35">
        <f t="shared" si="1"/>
        <v>34456</v>
      </c>
      <c r="M23" s="30">
        <f t="shared" si="2"/>
        <v>0.07489881182695192</v>
      </c>
      <c r="N23" s="35">
        <f t="shared" si="3"/>
        <v>1113256</v>
      </c>
      <c r="O23" s="30">
        <f t="shared" si="4"/>
        <v>0.18812035447040498</v>
      </c>
      <c r="P23" s="31"/>
      <c r="Q23" s="41">
        <v>56699</v>
      </c>
      <c r="R23" s="33">
        <f t="shared" si="12"/>
        <v>519075</v>
      </c>
      <c r="S23" s="33">
        <f t="shared" si="13"/>
        <v>6705371</v>
      </c>
      <c r="U23" s="35">
        <f t="shared" si="0"/>
        <v>24585</v>
      </c>
      <c r="V23" s="30">
        <f t="shared" si="5"/>
        <v>0.0497178911605897</v>
      </c>
      <c r="W23" s="35">
        <f t="shared" si="6"/>
        <v>-325671</v>
      </c>
      <c r="X23" s="30">
        <f t="shared" si="7"/>
        <v>-0.046319023552981196</v>
      </c>
    </row>
    <row r="24" spans="2:24" ht="16.5" customHeight="1">
      <c r="B24" s="32">
        <v>39704</v>
      </c>
      <c r="C24" s="28"/>
      <c r="D24" s="33">
        <v>29907</v>
      </c>
      <c r="E24" s="33">
        <f t="shared" si="8"/>
        <v>489941</v>
      </c>
      <c r="F24" s="33">
        <f t="shared" si="9"/>
        <v>5947693</v>
      </c>
      <c r="G24" s="34"/>
      <c r="H24" s="33">
        <v>52036</v>
      </c>
      <c r="I24" s="33">
        <f t="shared" si="10"/>
        <v>546526</v>
      </c>
      <c r="J24" s="33">
        <f t="shared" si="11"/>
        <v>7083078</v>
      </c>
      <c r="K24" s="29"/>
      <c r="L24" s="35">
        <f t="shared" si="1"/>
        <v>56585</v>
      </c>
      <c r="M24" s="30">
        <f t="shared" si="2"/>
        <v>0.11549349819672165</v>
      </c>
      <c r="N24" s="35">
        <f t="shared" si="3"/>
        <v>1135385</v>
      </c>
      <c r="O24" s="30">
        <f t="shared" si="4"/>
        <v>0.19089502433968936</v>
      </c>
      <c r="P24" s="31"/>
      <c r="Q24" s="41">
        <v>53447</v>
      </c>
      <c r="R24" s="33">
        <f t="shared" si="12"/>
        <v>572522</v>
      </c>
      <c r="S24" s="33">
        <f t="shared" si="13"/>
        <v>6758818</v>
      </c>
      <c r="U24" s="35">
        <f t="shared" si="0"/>
        <v>25996</v>
      </c>
      <c r="V24" s="30">
        <f t="shared" si="5"/>
        <v>0.04756589805425542</v>
      </c>
      <c r="W24" s="35">
        <f t="shared" si="6"/>
        <v>-324260</v>
      </c>
      <c r="X24" s="30">
        <f t="shared" si="7"/>
        <v>-0.045779532570444655</v>
      </c>
    </row>
    <row r="25" spans="2:24" ht="16.5" customHeight="1">
      <c r="B25" s="32">
        <v>39705</v>
      </c>
      <c r="C25" s="28"/>
      <c r="D25" s="33">
        <v>38145</v>
      </c>
      <c r="E25" s="33">
        <f t="shared" si="8"/>
        <v>528086</v>
      </c>
      <c r="F25" s="33">
        <f t="shared" si="9"/>
        <v>5985838</v>
      </c>
      <c r="G25" s="34"/>
      <c r="H25" s="33">
        <v>52363</v>
      </c>
      <c r="I25" s="33">
        <f t="shared" si="10"/>
        <v>598889</v>
      </c>
      <c r="J25" s="33">
        <f t="shared" si="11"/>
        <v>7135441</v>
      </c>
      <c r="K25" s="29"/>
      <c r="L25" s="35">
        <f t="shared" si="1"/>
        <v>70803</v>
      </c>
      <c r="M25" s="30">
        <f t="shared" si="2"/>
        <v>0.13407475297584107</v>
      </c>
      <c r="N25" s="35">
        <f t="shared" si="3"/>
        <v>1149603</v>
      </c>
      <c r="O25" s="30">
        <f t="shared" si="4"/>
        <v>0.19205381101192515</v>
      </c>
      <c r="P25" s="31"/>
      <c r="Q25" s="41">
        <v>29929</v>
      </c>
      <c r="R25" s="33">
        <f t="shared" si="12"/>
        <v>602451</v>
      </c>
      <c r="S25" s="33">
        <f t="shared" si="13"/>
        <v>6788747</v>
      </c>
      <c r="U25" s="35">
        <f t="shared" si="0"/>
        <v>3562</v>
      </c>
      <c r="V25" s="30">
        <f t="shared" si="5"/>
        <v>0.005947679787072396</v>
      </c>
      <c r="W25" s="35">
        <f t="shared" si="6"/>
        <v>-346694</v>
      </c>
      <c r="X25" s="30">
        <f t="shared" si="7"/>
        <v>-0.048587606568395704</v>
      </c>
    </row>
    <row r="26" spans="2:24" ht="16.5" customHeight="1">
      <c r="B26" s="32">
        <v>39706</v>
      </c>
      <c r="C26" s="28"/>
      <c r="D26" s="33">
        <v>43888</v>
      </c>
      <c r="E26" s="33">
        <f t="shared" si="8"/>
        <v>571974</v>
      </c>
      <c r="F26" s="33">
        <f t="shared" si="9"/>
        <v>6029726</v>
      </c>
      <c r="G26" s="34"/>
      <c r="H26" s="33">
        <v>33616</v>
      </c>
      <c r="I26" s="33">
        <f t="shared" si="10"/>
        <v>632505</v>
      </c>
      <c r="J26" s="33">
        <f t="shared" si="11"/>
        <v>7169057</v>
      </c>
      <c r="K26" s="29"/>
      <c r="L26" s="35">
        <f t="shared" si="1"/>
        <v>60531</v>
      </c>
      <c r="M26" s="30">
        <f t="shared" si="2"/>
        <v>0.10582823694783329</v>
      </c>
      <c r="N26" s="35">
        <f t="shared" si="3"/>
        <v>1139331</v>
      </c>
      <c r="O26" s="30">
        <f t="shared" si="4"/>
        <v>0.18895236698981016</v>
      </c>
      <c r="P26" s="31"/>
      <c r="Q26" s="41">
        <v>42672</v>
      </c>
      <c r="R26" s="33">
        <f t="shared" si="12"/>
        <v>645123</v>
      </c>
      <c r="S26" s="33">
        <f t="shared" si="13"/>
        <v>6831419</v>
      </c>
      <c r="U26" s="35">
        <f t="shared" si="0"/>
        <v>12618</v>
      </c>
      <c r="V26" s="30">
        <f t="shared" si="5"/>
        <v>0.01994924941304812</v>
      </c>
      <c r="W26" s="35">
        <f t="shared" si="6"/>
        <v>-337638</v>
      </c>
      <c r="X26" s="30">
        <f t="shared" si="7"/>
        <v>-0.047096570720528516</v>
      </c>
    </row>
    <row r="27" spans="2:24" ht="16.5" customHeight="1">
      <c r="B27" s="32">
        <v>39707</v>
      </c>
      <c r="C27" s="28"/>
      <c r="D27" s="33">
        <v>50524</v>
      </c>
      <c r="E27" s="33">
        <f t="shared" si="8"/>
        <v>622498</v>
      </c>
      <c r="F27" s="33">
        <f t="shared" si="9"/>
        <v>6080250</v>
      </c>
      <c r="G27" s="34"/>
      <c r="H27" s="33">
        <v>46251</v>
      </c>
      <c r="I27" s="33">
        <f t="shared" si="10"/>
        <v>678756</v>
      </c>
      <c r="J27" s="33">
        <f t="shared" si="11"/>
        <v>7215308</v>
      </c>
      <c r="K27" s="29"/>
      <c r="L27" s="35">
        <f t="shared" si="1"/>
        <v>56258</v>
      </c>
      <c r="M27" s="30">
        <f t="shared" si="2"/>
        <v>0.09037458754887566</v>
      </c>
      <c r="N27" s="35">
        <f t="shared" si="3"/>
        <v>1135058</v>
      </c>
      <c r="O27" s="30">
        <f t="shared" si="4"/>
        <v>0.1866794950865507</v>
      </c>
      <c r="P27" s="31"/>
      <c r="Q27" s="41">
        <v>41845</v>
      </c>
      <c r="R27" s="33">
        <f t="shared" si="12"/>
        <v>686968</v>
      </c>
      <c r="S27" s="33">
        <f t="shared" si="13"/>
        <v>6873264</v>
      </c>
      <c r="U27" s="35">
        <f t="shared" si="0"/>
        <v>8212</v>
      </c>
      <c r="V27" s="30">
        <f t="shared" si="5"/>
        <v>0.012098603916576797</v>
      </c>
      <c r="W27" s="35">
        <f t="shared" si="6"/>
        <v>-342044</v>
      </c>
      <c r="X27" s="30">
        <f t="shared" si="7"/>
        <v>-0.047405322129006826</v>
      </c>
    </row>
    <row r="28" spans="2:24" ht="16.5" customHeight="1">
      <c r="B28" s="32">
        <v>39708</v>
      </c>
      <c r="C28" s="28"/>
      <c r="D28" s="33">
        <v>26967</v>
      </c>
      <c r="E28" s="33">
        <f t="shared" si="8"/>
        <v>649465</v>
      </c>
      <c r="F28" s="33">
        <f t="shared" si="9"/>
        <v>6107217</v>
      </c>
      <c r="G28" s="34"/>
      <c r="H28" s="33">
        <v>41020</v>
      </c>
      <c r="I28" s="33">
        <f t="shared" si="10"/>
        <v>719776</v>
      </c>
      <c r="J28" s="33">
        <f t="shared" si="11"/>
        <v>7256328</v>
      </c>
      <c r="K28" s="29"/>
      <c r="L28" s="35">
        <f t="shared" si="1"/>
        <v>70311</v>
      </c>
      <c r="M28" s="30">
        <f t="shared" si="2"/>
        <v>0.10825987543593574</v>
      </c>
      <c r="N28" s="35">
        <f t="shared" si="3"/>
        <v>1149111</v>
      </c>
      <c r="O28" s="30">
        <f t="shared" si="4"/>
        <v>0.18815624203299147</v>
      </c>
      <c r="P28" s="31"/>
      <c r="Q28" s="42">
        <v>33921</v>
      </c>
      <c r="R28" s="33">
        <f t="shared" si="12"/>
        <v>720889</v>
      </c>
      <c r="S28" s="33">
        <f t="shared" si="13"/>
        <v>6907185</v>
      </c>
      <c r="U28" s="35">
        <f t="shared" si="0"/>
        <v>1113</v>
      </c>
      <c r="V28" s="30">
        <f t="shared" si="5"/>
        <v>0.0015463144089272218</v>
      </c>
      <c r="W28" s="35">
        <f t="shared" si="6"/>
        <v>-349143</v>
      </c>
      <c r="X28" s="30">
        <f t="shared" si="7"/>
        <v>-0.048115658498347924</v>
      </c>
    </row>
    <row r="29" spans="2:24" ht="16.5" customHeight="1">
      <c r="B29" s="32">
        <v>39709</v>
      </c>
      <c r="C29" s="28"/>
      <c r="D29" s="33">
        <v>36088</v>
      </c>
      <c r="E29" s="33">
        <f t="shared" si="8"/>
        <v>685553</v>
      </c>
      <c r="F29" s="33">
        <f t="shared" si="9"/>
        <v>6143305</v>
      </c>
      <c r="G29" s="34"/>
      <c r="H29" s="33">
        <v>35012</v>
      </c>
      <c r="I29" s="33">
        <f t="shared" si="10"/>
        <v>754788</v>
      </c>
      <c r="J29" s="33">
        <f t="shared" si="11"/>
        <v>7291340</v>
      </c>
      <c r="K29" s="29"/>
      <c r="L29" s="35">
        <f t="shared" si="1"/>
        <v>69235</v>
      </c>
      <c r="M29" s="30">
        <f t="shared" si="2"/>
        <v>0.10099146236687755</v>
      </c>
      <c r="N29" s="35">
        <f t="shared" si="3"/>
        <v>1148035</v>
      </c>
      <c r="O29" s="30">
        <f t="shared" si="4"/>
        <v>0.1868757940554799</v>
      </c>
      <c r="P29" s="31"/>
      <c r="Q29" s="35">
        <v>42432</v>
      </c>
      <c r="R29" s="33">
        <f t="shared" si="12"/>
        <v>763321</v>
      </c>
      <c r="S29" s="33">
        <f t="shared" si="13"/>
        <v>6949617</v>
      </c>
      <c r="U29" s="35">
        <f t="shared" si="0"/>
        <v>8533</v>
      </c>
      <c r="V29" s="30">
        <f t="shared" si="5"/>
        <v>0.011305161184332554</v>
      </c>
      <c r="W29" s="35">
        <f t="shared" si="6"/>
        <v>-341723</v>
      </c>
      <c r="X29" s="30">
        <f t="shared" si="7"/>
        <v>-0.04686696821160445</v>
      </c>
    </row>
    <row r="30" spans="2:24" ht="16.5" customHeight="1">
      <c r="B30" s="32">
        <v>39710</v>
      </c>
      <c r="C30" s="28"/>
      <c r="D30" s="33">
        <v>33641</v>
      </c>
      <c r="E30" s="33">
        <f t="shared" si="8"/>
        <v>719194</v>
      </c>
      <c r="F30" s="33">
        <f t="shared" si="9"/>
        <v>6176946</v>
      </c>
      <c r="G30" s="34"/>
      <c r="H30" s="33">
        <v>40483</v>
      </c>
      <c r="I30" s="33">
        <f t="shared" si="10"/>
        <v>795271</v>
      </c>
      <c r="J30" s="33">
        <f t="shared" si="11"/>
        <v>7331823</v>
      </c>
      <c r="K30" s="29"/>
      <c r="L30" s="35">
        <f t="shared" si="1"/>
        <v>76077</v>
      </c>
      <c r="M30" s="30">
        <f t="shared" si="2"/>
        <v>0.10578091585858614</v>
      </c>
      <c r="N30" s="35">
        <f t="shared" si="3"/>
        <v>1154877</v>
      </c>
      <c r="O30" s="30">
        <f t="shared" si="4"/>
        <v>0.186965694697671</v>
      </c>
      <c r="P30" s="31"/>
      <c r="Q30" s="37">
        <v>53514</v>
      </c>
      <c r="R30" s="33">
        <f t="shared" si="12"/>
        <v>816835</v>
      </c>
      <c r="S30" s="33">
        <f t="shared" si="13"/>
        <v>7003131</v>
      </c>
      <c r="U30" s="35">
        <f t="shared" si="0"/>
        <v>21564</v>
      </c>
      <c r="V30" s="30">
        <f t="shared" si="5"/>
        <v>0.027115285229814743</v>
      </c>
      <c r="W30" s="35">
        <f t="shared" si="6"/>
        <v>-328692</v>
      </c>
      <c r="X30" s="30">
        <f t="shared" si="7"/>
        <v>-0.04483086948498347</v>
      </c>
    </row>
    <row r="31" spans="2:24" s="2" customFormat="1" ht="16.5" customHeight="1">
      <c r="B31" s="32">
        <v>39711</v>
      </c>
      <c r="C31" s="38"/>
      <c r="D31" s="33">
        <v>27423</v>
      </c>
      <c r="E31" s="33">
        <f t="shared" si="8"/>
        <v>746617</v>
      </c>
      <c r="F31" s="33">
        <f t="shared" si="9"/>
        <v>6204369</v>
      </c>
      <c r="G31" s="34"/>
      <c r="H31" s="33">
        <v>49933</v>
      </c>
      <c r="I31" s="33">
        <f t="shared" si="10"/>
        <v>845204</v>
      </c>
      <c r="J31" s="33">
        <f t="shared" si="11"/>
        <v>7381756</v>
      </c>
      <c r="K31" s="29"/>
      <c r="L31" s="35">
        <f t="shared" si="1"/>
        <v>98587</v>
      </c>
      <c r="M31" s="30">
        <f t="shared" si="2"/>
        <v>0.1320449440610112</v>
      </c>
      <c r="N31" s="35">
        <f t="shared" si="3"/>
        <v>1177387</v>
      </c>
      <c r="O31" s="30">
        <f t="shared" si="4"/>
        <v>0.18976740422756933</v>
      </c>
      <c r="P31" s="39"/>
      <c r="Q31" s="40">
        <v>47495</v>
      </c>
      <c r="R31" s="33">
        <f>IF(Q31&lt;1,"",R30+Q31)</f>
        <v>864330</v>
      </c>
      <c r="S31" s="33">
        <f>IF(Q31&lt;1,"",S30+Q31)</f>
        <v>7050626</v>
      </c>
      <c r="T31" s="1"/>
      <c r="U31" s="35">
        <f t="shared" si="0"/>
        <v>19126</v>
      </c>
      <c r="V31" s="30">
        <f t="shared" si="5"/>
        <v>0.022628856465421367</v>
      </c>
      <c r="W31" s="35">
        <f t="shared" si="6"/>
        <v>-331130</v>
      </c>
      <c r="X31" s="30">
        <f t="shared" si="7"/>
        <v>-0.04485789018222764</v>
      </c>
    </row>
    <row r="32" spans="2:24" ht="16.5" customHeight="1">
      <c r="B32" s="32">
        <v>39712</v>
      </c>
      <c r="C32" s="28"/>
      <c r="D32" s="33">
        <v>35751</v>
      </c>
      <c r="E32" s="33">
        <f t="shared" si="8"/>
        <v>782368</v>
      </c>
      <c r="F32" s="33">
        <f t="shared" si="9"/>
        <v>6240120</v>
      </c>
      <c r="G32" s="34"/>
      <c r="H32" s="33">
        <v>51548</v>
      </c>
      <c r="I32" s="33">
        <f t="shared" si="10"/>
        <v>896752</v>
      </c>
      <c r="J32" s="33">
        <f t="shared" si="11"/>
        <v>7433304</v>
      </c>
      <c r="K32" s="29"/>
      <c r="L32" s="35">
        <f t="shared" si="1"/>
        <v>114384</v>
      </c>
      <c r="M32" s="30">
        <f t="shared" si="2"/>
        <v>0.146202298662522</v>
      </c>
      <c r="N32" s="35">
        <f t="shared" si="3"/>
        <v>1193184</v>
      </c>
      <c r="O32" s="30">
        <f t="shared" si="4"/>
        <v>0.1912117074671641</v>
      </c>
      <c r="P32" s="31"/>
      <c r="Q32" s="37">
        <v>30149</v>
      </c>
      <c r="R32" s="33">
        <f>IF(Q32&lt;1,"",R31+Q32)</f>
        <v>894479</v>
      </c>
      <c r="S32" s="33">
        <f>IF(Q32&lt;1,"",S31+Q32)</f>
        <v>7080775</v>
      </c>
      <c r="U32" s="35">
        <f t="shared" si="0"/>
        <v>-2273</v>
      </c>
      <c r="V32" s="30">
        <f t="shared" si="5"/>
        <v>-0.0025347030171106394</v>
      </c>
      <c r="W32" s="35">
        <f t="shared" si="6"/>
        <v>-352529</v>
      </c>
      <c r="X32" s="30">
        <f t="shared" si="7"/>
        <v>-0.047425613159370314</v>
      </c>
    </row>
    <row r="33" spans="2:24" ht="16.5" customHeight="1">
      <c r="B33" s="32">
        <v>39713</v>
      </c>
      <c r="C33" s="28"/>
      <c r="D33" s="33">
        <v>44935</v>
      </c>
      <c r="E33" s="33">
        <f t="shared" si="8"/>
        <v>827303</v>
      </c>
      <c r="F33" s="33">
        <f t="shared" si="9"/>
        <v>6285055</v>
      </c>
      <c r="G33" s="34"/>
      <c r="H33" s="33">
        <v>30239</v>
      </c>
      <c r="I33" s="33">
        <f t="shared" si="10"/>
        <v>926991</v>
      </c>
      <c r="J33" s="33">
        <f t="shared" si="11"/>
        <v>7463543</v>
      </c>
      <c r="K33" s="29"/>
      <c r="L33" s="35">
        <f t="shared" si="1"/>
        <v>99688</v>
      </c>
      <c r="M33" s="30">
        <f t="shared" si="2"/>
        <v>0.12049756860545653</v>
      </c>
      <c r="N33" s="35">
        <f t="shared" si="3"/>
        <v>1178488</v>
      </c>
      <c r="O33" s="30">
        <f t="shared" si="4"/>
        <v>0.18750639413656683</v>
      </c>
      <c r="P33" s="31"/>
      <c r="Q33" s="37">
        <v>41779</v>
      </c>
      <c r="R33" s="33">
        <f>IF(Q33&lt;1,"",R32+Q33)</f>
        <v>936258</v>
      </c>
      <c r="S33" s="33">
        <f>IF(Q33&lt;1,"",S32+Q33)</f>
        <v>7122554</v>
      </c>
      <c r="U33" s="35">
        <f t="shared" si="0"/>
        <v>9267</v>
      </c>
      <c r="V33" s="30">
        <f t="shared" si="5"/>
        <v>0.009996860810946384</v>
      </c>
      <c r="W33" s="35">
        <f t="shared" si="6"/>
        <v>-340989</v>
      </c>
      <c r="X33" s="30">
        <f t="shared" si="7"/>
        <v>-0.04568728283604717</v>
      </c>
    </row>
    <row r="34" spans="2:24" ht="16.5" customHeight="1">
      <c r="B34" s="32">
        <v>39714</v>
      </c>
      <c r="C34" s="28"/>
      <c r="D34" s="33">
        <v>48413</v>
      </c>
      <c r="E34" s="33">
        <f t="shared" si="8"/>
        <v>875716</v>
      </c>
      <c r="F34" s="33">
        <f t="shared" si="9"/>
        <v>6333468</v>
      </c>
      <c r="G34" s="34"/>
      <c r="H34" s="33">
        <v>40493</v>
      </c>
      <c r="I34" s="33">
        <f t="shared" si="10"/>
        <v>967484</v>
      </c>
      <c r="J34" s="33">
        <f t="shared" si="11"/>
        <v>7504036</v>
      </c>
      <c r="K34" s="29"/>
      <c r="L34" s="35">
        <f t="shared" si="1"/>
        <v>91768</v>
      </c>
      <c r="M34" s="30">
        <f t="shared" si="2"/>
        <v>0.10479196451817713</v>
      </c>
      <c r="N34" s="35">
        <f t="shared" si="3"/>
        <v>1170568</v>
      </c>
      <c r="O34" s="30">
        <f t="shared" si="4"/>
        <v>0.18482259640373963</v>
      </c>
      <c r="P34" s="31"/>
      <c r="Q34" s="35">
        <v>38675</v>
      </c>
      <c r="R34" s="33">
        <f>IF(Q34&lt;1,"",R33+Q34)</f>
        <v>974933</v>
      </c>
      <c r="S34" s="33">
        <f>IF(Q34&lt;1,"",S33+Q34)</f>
        <v>7161229</v>
      </c>
      <c r="U34" s="35">
        <f t="shared" si="0"/>
        <v>7449</v>
      </c>
      <c r="V34" s="30">
        <f t="shared" si="5"/>
        <v>0.007699352133988779</v>
      </c>
      <c r="W34" s="35">
        <f t="shared" si="6"/>
        <v>-342807</v>
      </c>
      <c r="X34" s="30">
        <f t="shared" si="7"/>
        <v>-0.04568301644608315</v>
      </c>
    </row>
    <row r="35" spans="2:24" ht="16.5" customHeight="1">
      <c r="B35" s="32">
        <v>39715</v>
      </c>
      <c r="C35" s="28"/>
      <c r="D35" s="33">
        <v>24388</v>
      </c>
      <c r="E35" s="33">
        <f t="shared" si="8"/>
        <v>900104</v>
      </c>
      <c r="F35" s="33">
        <f t="shared" si="9"/>
        <v>6357856</v>
      </c>
      <c r="G35" s="34"/>
      <c r="H35" s="33">
        <v>36800</v>
      </c>
      <c r="I35" s="33">
        <f t="shared" si="10"/>
        <v>1004284</v>
      </c>
      <c r="J35" s="33">
        <f t="shared" si="11"/>
        <v>7540836</v>
      </c>
      <c r="K35" s="29"/>
      <c r="L35" s="35">
        <f t="shared" si="1"/>
        <v>104180</v>
      </c>
      <c r="M35" s="30">
        <f t="shared" si="2"/>
        <v>0.11574218090354003</v>
      </c>
      <c r="N35" s="35">
        <f t="shared" si="3"/>
        <v>1182980</v>
      </c>
      <c r="O35" s="30">
        <f t="shared" si="4"/>
        <v>0.18606586874569037</v>
      </c>
      <c r="P35" s="31"/>
      <c r="Q35" s="35">
        <v>29398</v>
      </c>
      <c r="R35" s="33">
        <f t="shared" si="12"/>
        <v>1004331</v>
      </c>
      <c r="S35" s="33">
        <f t="shared" si="13"/>
        <v>7190627</v>
      </c>
      <c r="U35" s="35">
        <f t="shared" si="0"/>
        <v>47</v>
      </c>
      <c r="V35" s="30">
        <f t="shared" si="5"/>
        <v>4.679951089532443E-05</v>
      </c>
      <c r="W35" s="35">
        <f t="shared" si="6"/>
        <v>-350209</v>
      </c>
      <c r="X35" s="30">
        <f t="shared" si="7"/>
        <v>-0.04644166774081813</v>
      </c>
    </row>
    <row r="36" spans="2:24" ht="16.5" customHeight="1">
      <c r="B36" s="32">
        <v>39716</v>
      </c>
      <c r="C36" s="28"/>
      <c r="D36" s="33">
        <v>34695</v>
      </c>
      <c r="E36" s="33">
        <f t="shared" si="8"/>
        <v>934799</v>
      </c>
      <c r="F36" s="33">
        <f t="shared" si="9"/>
        <v>6392551</v>
      </c>
      <c r="G36" s="34"/>
      <c r="H36" s="33">
        <v>30243</v>
      </c>
      <c r="I36" s="33">
        <f t="shared" si="10"/>
        <v>1034527</v>
      </c>
      <c r="J36" s="33">
        <f t="shared" si="11"/>
        <v>7571079</v>
      </c>
      <c r="K36" s="29"/>
      <c r="L36" s="35">
        <f t="shared" si="1"/>
        <v>99728</v>
      </c>
      <c r="M36" s="30">
        <f t="shared" si="2"/>
        <v>0.10668389675213602</v>
      </c>
      <c r="N36" s="35">
        <f t="shared" si="3"/>
        <v>1178528</v>
      </c>
      <c r="O36" s="30">
        <f t="shared" si="4"/>
        <v>0.1843595772642252</v>
      </c>
      <c r="P36" s="31"/>
      <c r="Q36" s="35">
        <v>41536</v>
      </c>
      <c r="R36" s="33">
        <f t="shared" si="12"/>
        <v>1045867</v>
      </c>
      <c r="S36" s="33">
        <f t="shared" si="13"/>
        <v>7232163</v>
      </c>
      <c r="U36" s="35">
        <f t="shared" si="0"/>
        <v>11340</v>
      </c>
      <c r="V36" s="30">
        <f t="shared" si="5"/>
        <v>0.010961531211848506</v>
      </c>
      <c r="W36" s="35">
        <f t="shared" si="6"/>
        <v>-338916</v>
      </c>
      <c r="X36" s="30">
        <f t="shared" si="7"/>
        <v>-0.04476455733720385</v>
      </c>
    </row>
    <row r="37" spans="2:24" ht="16.5" customHeight="1">
      <c r="B37" s="32">
        <v>39717</v>
      </c>
      <c r="C37" s="28"/>
      <c r="D37" s="33">
        <v>33823</v>
      </c>
      <c r="E37" s="33">
        <f t="shared" si="8"/>
        <v>968622</v>
      </c>
      <c r="F37" s="33">
        <f t="shared" si="9"/>
        <v>6426374</v>
      </c>
      <c r="G37" s="34"/>
      <c r="H37" s="33">
        <v>36391</v>
      </c>
      <c r="I37" s="33">
        <f t="shared" si="10"/>
        <v>1070918</v>
      </c>
      <c r="J37" s="33">
        <f t="shared" si="11"/>
        <v>7607470</v>
      </c>
      <c r="K37" s="29"/>
      <c r="L37" s="35">
        <f t="shared" si="1"/>
        <v>102296</v>
      </c>
      <c r="M37" s="30">
        <f t="shared" si="2"/>
        <v>0.10560982509172825</v>
      </c>
      <c r="N37" s="35">
        <f t="shared" si="3"/>
        <v>1181096</v>
      </c>
      <c r="O37" s="30">
        <f t="shared" si="4"/>
        <v>0.18378886756357474</v>
      </c>
      <c r="P37" s="31"/>
      <c r="Q37" s="35">
        <v>50772</v>
      </c>
      <c r="R37" s="33">
        <f t="shared" si="12"/>
        <v>1096639</v>
      </c>
      <c r="S37" s="33">
        <f t="shared" si="13"/>
        <v>7282935</v>
      </c>
      <c r="U37" s="35">
        <f t="shared" si="0"/>
        <v>25721</v>
      </c>
      <c r="V37" s="30">
        <f t="shared" si="5"/>
        <v>0.02401771190698074</v>
      </c>
      <c r="W37" s="35">
        <f t="shared" si="6"/>
        <v>-324535</v>
      </c>
      <c r="X37" s="30">
        <f t="shared" si="7"/>
        <v>-0.04266004335212627</v>
      </c>
    </row>
    <row r="38" spans="2:24" ht="16.5" customHeight="1">
      <c r="B38" s="32">
        <v>39718</v>
      </c>
      <c r="C38" s="28"/>
      <c r="D38" s="33">
        <v>25055</v>
      </c>
      <c r="E38" s="33">
        <f t="shared" si="8"/>
        <v>993677</v>
      </c>
      <c r="F38" s="33">
        <f t="shared" si="9"/>
        <v>6451429</v>
      </c>
      <c r="G38" s="34"/>
      <c r="H38" s="33">
        <v>47905</v>
      </c>
      <c r="I38" s="33">
        <f t="shared" si="10"/>
        <v>1118823</v>
      </c>
      <c r="J38" s="33">
        <f t="shared" si="11"/>
        <v>7655375</v>
      </c>
      <c r="K38" s="29"/>
      <c r="L38" s="35">
        <f t="shared" si="1"/>
        <v>125146</v>
      </c>
      <c r="M38" s="30">
        <f t="shared" si="2"/>
        <v>0.12594233337392333</v>
      </c>
      <c r="N38" s="35">
        <f t="shared" si="3"/>
        <v>1203946</v>
      </c>
      <c r="O38" s="30">
        <f t="shared" si="4"/>
        <v>0.18661694951614596</v>
      </c>
      <c r="P38" s="31"/>
      <c r="Q38" s="35">
        <v>48310</v>
      </c>
      <c r="R38" s="33">
        <f t="shared" si="12"/>
        <v>1144949</v>
      </c>
      <c r="S38" s="33">
        <f t="shared" si="13"/>
        <v>7331245</v>
      </c>
      <c r="U38" s="35">
        <f t="shared" si="0"/>
        <v>26126</v>
      </c>
      <c r="V38" s="30">
        <f t="shared" si="5"/>
        <v>0.023351325455411624</v>
      </c>
      <c r="W38" s="35">
        <f t="shared" si="6"/>
        <v>-324130</v>
      </c>
      <c r="X38" s="30">
        <f t="shared" si="7"/>
        <v>-0.04234018581715461</v>
      </c>
    </row>
    <row r="39" spans="2:24" ht="16.5" customHeight="1">
      <c r="B39" s="32">
        <v>39719</v>
      </c>
      <c r="C39" s="28"/>
      <c r="D39" s="33">
        <v>33906</v>
      </c>
      <c r="E39" s="33">
        <f t="shared" si="8"/>
        <v>1027583</v>
      </c>
      <c r="F39" s="33">
        <f t="shared" si="9"/>
        <v>6485335</v>
      </c>
      <c r="G39" s="34"/>
      <c r="H39" s="33">
        <v>47452</v>
      </c>
      <c r="I39" s="33">
        <f t="shared" si="10"/>
        <v>1166275</v>
      </c>
      <c r="J39" s="33">
        <f t="shared" si="11"/>
        <v>7702827</v>
      </c>
      <c r="K39" s="29"/>
      <c r="L39" s="35">
        <f t="shared" si="1"/>
        <v>138692</v>
      </c>
      <c r="M39" s="30">
        <f t="shared" si="2"/>
        <v>0.1349691460446504</v>
      </c>
      <c r="N39" s="35">
        <f t="shared" si="3"/>
        <v>1217492</v>
      </c>
      <c r="O39" s="30">
        <f t="shared" si="4"/>
        <v>0.18773000932102968</v>
      </c>
      <c r="P39" s="31"/>
      <c r="Q39" s="35">
        <v>24632</v>
      </c>
      <c r="R39" s="33">
        <f t="shared" si="12"/>
        <v>1169581</v>
      </c>
      <c r="S39" s="33">
        <f t="shared" si="13"/>
        <v>7355877</v>
      </c>
      <c r="U39" s="35">
        <f t="shared" si="0"/>
        <v>3306</v>
      </c>
      <c r="V39" s="30">
        <f t="shared" si="5"/>
        <v>0.0028346659235600523</v>
      </c>
      <c r="W39" s="35">
        <f t="shared" si="6"/>
        <v>-346950</v>
      </c>
      <c r="X39" s="30">
        <f t="shared" si="7"/>
        <v>-0.04504190474484238</v>
      </c>
    </row>
    <row r="40" spans="2:24" ht="16.5" customHeight="1">
      <c r="B40" s="32">
        <v>39720</v>
      </c>
      <c r="C40" s="28"/>
      <c r="D40" s="33">
        <v>38159</v>
      </c>
      <c r="E40" s="33">
        <f t="shared" si="8"/>
        <v>1065742</v>
      </c>
      <c r="F40" s="33">
        <f t="shared" si="9"/>
        <v>6523494</v>
      </c>
      <c r="G40" s="34"/>
      <c r="H40" s="33">
        <v>30185</v>
      </c>
      <c r="I40" s="33">
        <f t="shared" si="10"/>
        <v>1196460</v>
      </c>
      <c r="J40" s="33">
        <f t="shared" si="11"/>
        <v>7733012</v>
      </c>
      <c r="K40" s="29"/>
      <c r="L40" s="35">
        <f t="shared" si="1"/>
        <v>130718</v>
      </c>
      <c r="M40" s="30">
        <f t="shared" si="2"/>
        <v>0.12265445107727761</v>
      </c>
      <c r="N40" s="35">
        <f t="shared" si="3"/>
        <v>1209518</v>
      </c>
      <c r="O40" s="30">
        <f t="shared" si="4"/>
        <v>0.1854095366685399</v>
      </c>
      <c r="P40" s="31"/>
      <c r="Q40" s="35">
        <v>36721</v>
      </c>
      <c r="R40" s="33">
        <f t="shared" si="12"/>
        <v>1206302</v>
      </c>
      <c r="S40" s="33">
        <f t="shared" si="13"/>
        <v>7392598</v>
      </c>
      <c r="U40" s="35">
        <f t="shared" si="0"/>
        <v>9842</v>
      </c>
      <c r="V40" s="30">
        <f t="shared" si="5"/>
        <v>0.00822593316951674</v>
      </c>
      <c r="W40" s="35">
        <f t="shared" si="6"/>
        <v>-340414</v>
      </c>
      <c r="X40" s="30">
        <f t="shared" si="7"/>
        <v>-0.04402088086763605</v>
      </c>
    </row>
    <row r="41" spans="2:24" ht="16.5" customHeight="1">
      <c r="B41" s="32">
        <v>39721</v>
      </c>
      <c r="C41" s="28"/>
      <c r="D41" s="33">
        <v>43883</v>
      </c>
      <c r="E41" s="36">
        <f t="shared" si="8"/>
        <v>1109625</v>
      </c>
      <c r="F41" s="36">
        <f t="shared" si="9"/>
        <v>6567377</v>
      </c>
      <c r="G41" s="34"/>
      <c r="H41" s="33">
        <v>38625</v>
      </c>
      <c r="I41" s="36">
        <f t="shared" si="10"/>
        <v>1235085</v>
      </c>
      <c r="J41" s="36">
        <f t="shared" si="11"/>
        <v>7771637</v>
      </c>
      <c r="K41" s="29"/>
      <c r="L41" s="35">
        <f t="shared" si="1"/>
        <v>125460</v>
      </c>
      <c r="M41" s="30">
        <f t="shared" si="2"/>
        <v>0.1130652247380872</v>
      </c>
      <c r="N41" s="35">
        <f t="shared" si="3"/>
        <v>1204260</v>
      </c>
      <c r="O41" s="30">
        <f t="shared" si="4"/>
        <v>0.1833700121068122</v>
      </c>
      <c r="P41" s="31"/>
      <c r="Q41" s="35">
        <v>33104</v>
      </c>
      <c r="R41" s="36">
        <f t="shared" si="12"/>
        <v>1239406</v>
      </c>
      <c r="S41" s="36">
        <f t="shared" si="13"/>
        <v>7425702</v>
      </c>
      <c r="U41" s="35">
        <f t="shared" si="0"/>
        <v>4321</v>
      </c>
      <c r="V41" s="30">
        <f t="shared" si="5"/>
        <v>0.0034985446345798064</v>
      </c>
      <c r="W41" s="35">
        <f t="shared" si="6"/>
        <v>-345935</v>
      </c>
      <c r="X41" s="30">
        <f t="shared" si="7"/>
        <v>-0.044512501034209395</v>
      </c>
    </row>
  </sheetData>
  <mergeCells count="18">
    <mergeCell ref="Q7:S7"/>
    <mergeCell ref="B3:X3"/>
    <mergeCell ref="L5:O10"/>
    <mergeCell ref="B5:B11"/>
    <mergeCell ref="Q9:S9"/>
    <mergeCell ref="Q6:S6"/>
    <mergeCell ref="D6:F6"/>
    <mergeCell ref="U5:X10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2007-02-16T06:30:21Z</cp:lastPrinted>
  <dcterms:created xsi:type="dcterms:W3CDTF">2003-10-20T07:27:17Z</dcterms:created>
  <dcterms:modified xsi:type="dcterms:W3CDTF">2009-10-01T06:14:14Z</dcterms:modified>
  <cp:category/>
  <cp:version/>
  <cp:contentType/>
  <cp:contentStatus/>
</cp:coreProperties>
</file>