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Nisan-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<sst xmlns="http://schemas.openxmlformats.org/spreadsheetml/2006/main" count="24" uniqueCount="12">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</sst>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7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  <font>
      <b/>
      <sz val="17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 quotePrefix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87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7" fontId="4" fillId="0" borderId="6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view="pageBreakPreview" zoomScale="75" zoomScaleNormal="75" zoomScaleSheetLayoutView="75" workbookViewId="0" topLeftCell="E16">
      <selection activeCell="U41" sqref="U41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5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s="2" customFormat="1" ht="22.5" customHeight="1">
      <c r="B3" s="57" t="s">
        <v>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ht="11.25" customHeight="1"/>
    <row r="5" spans="2:24" ht="6" customHeight="1">
      <c r="B5" s="67" t="s">
        <v>0</v>
      </c>
      <c r="C5" s="6"/>
      <c r="D5" s="7"/>
      <c r="E5" s="8"/>
      <c r="F5" s="9"/>
      <c r="H5" s="7"/>
      <c r="I5" s="8"/>
      <c r="J5" s="9"/>
      <c r="L5" s="58" t="s">
        <v>8</v>
      </c>
      <c r="M5" s="59"/>
      <c r="N5" s="59"/>
      <c r="O5" s="60"/>
      <c r="P5" s="10"/>
      <c r="Q5" s="7"/>
      <c r="R5" s="8"/>
      <c r="S5" s="9"/>
      <c r="U5" s="58" t="s">
        <v>11</v>
      </c>
      <c r="V5" s="59"/>
      <c r="W5" s="59"/>
      <c r="X5" s="60"/>
    </row>
    <row r="6" spans="2:24" s="11" customFormat="1" ht="18" customHeight="1">
      <c r="B6" s="67"/>
      <c r="C6" s="6"/>
      <c r="D6" s="46" t="s">
        <v>5</v>
      </c>
      <c r="E6" s="47"/>
      <c r="F6" s="48"/>
      <c r="G6" s="12"/>
      <c r="H6" s="46" t="s">
        <v>7</v>
      </c>
      <c r="I6" s="47"/>
      <c r="J6" s="48"/>
      <c r="K6" s="12"/>
      <c r="L6" s="61"/>
      <c r="M6" s="62"/>
      <c r="N6" s="62"/>
      <c r="O6" s="63"/>
      <c r="P6" s="10"/>
      <c r="Q6" s="46" t="s">
        <v>10</v>
      </c>
      <c r="R6" s="47"/>
      <c r="S6" s="48"/>
      <c r="U6" s="61"/>
      <c r="V6" s="62"/>
      <c r="W6" s="62"/>
      <c r="X6" s="63"/>
    </row>
    <row r="7" spans="2:24" s="11" customFormat="1" ht="16.5" customHeight="1">
      <c r="B7" s="67"/>
      <c r="C7" s="6"/>
      <c r="D7" s="49" t="s">
        <v>3</v>
      </c>
      <c r="E7" s="50"/>
      <c r="F7" s="51"/>
      <c r="G7" s="16"/>
      <c r="H7" s="49" t="s">
        <v>3</v>
      </c>
      <c r="I7" s="50"/>
      <c r="J7" s="51"/>
      <c r="K7" s="16"/>
      <c r="L7" s="61"/>
      <c r="M7" s="62"/>
      <c r="N7" s="62"/>
      <c r="O7" s="63"/>
      <c r="P7" s="10"/>
      <c r="Q7" s="49" t="s">
        <v>3</v>
      </c>
      <c r="R7" s="50"/>
      <c r="S7" s="51"/>
      <c r="U7" s="61"/>
      <c r="V7" s="62"/>
      <c r="W7" s="62"/>
      <c r="X7" s="63"/>
    </row>
    <row r="8" spans="2:24" s="11" customFormat="1" ht="9" customHeight="1">
      <c r="B8" s="67"/>
      <c r="C8" s="6"/>
      <c r="D8" s="13"/>
      <c r="E8" s="14"/>
      <c r="F8" s="15"/>
      <c r="G8" s="16"/>
      <c r="H8" s="13"/>
      <c r="I8" s="14"/>
      <c r="J8" s="15"/>
      <c r="K8" s="16"/>
      <c r="L8" s="61"/>
      <c r="M8" s="62"/>
      <c r="N8" s="62"/>
      <c r="O8" s="63"/>
      <c r="P8" s="10"/>
      <c r="Q8" s="17"/>
      <c r="R8" s="18"/>
      <c r="S8" s="19"/>
      <c r="U8" s="61"/>
      <c r="V8" s="62"/>
      <c r="W8" s="62"/>
      <c r="X8" s="63"/>
    </row>
    <row r="9" spans="2:24" s="11" customFormat="1" ht="20.25" customHeight="1">
      <c r="B9" s="67"/>
      <c r="C9" s="6"/>
      <c r="D9" s="54">
        <v>521599</v>
      </c>
      <c r="E9" s="55"/>
      <c r="F9" s="56"/>
      <c r="G9" s="20"/>
      <c r="H9" s="54">
        <v>624297</v>
      </c>
      <c r="I9" s="55"/>
      <c r="J9" s="56"/>
      <c r="K9" s="20"/>
      <c r="L9" s="61"/>
      <c r="M9" s="62"/>
      <c r="N9" s="62"/>
      <c r="O9" s="63"/>
      <c r="P9" s="10"/>
      <c r="Q9" s="54">
        <v>489631</v>
      </c>
      <c r="R9" s="55"/>
      <c r="S9" s="56"/>
      <c r="U9" s="61"/>
      <c r="V9" s="62"/>
      <c r="W9" s="62"/>
      <c r="X9" s="63"/>
    </row>
    <row r="10" spans="2:24" ht="4.5" customHeight="1">
      <c r="B10" s="67"/>
      <c r="C10" s="6"/>
      <c r="D10" s="21"/>
      <c r="E10" s="22"/>
      <c r="F10" s="22"/>
      <c r="H10" s="22"/>
      <c r="I10" s="22"/>
      <c r="J10" s="23"/>
      <c r="L10" s="64"/>
      <c r="M10" s="65"/>
      <c r="N10" s="65"/>
      <c r="O10" s="66"/>
      <c r="P10" s="10"/>
      <c r="Q10" s="21"/>
      <c r="R10" s="22"/>
      <c r="S10" s="23"/>
      <c r="U10" s="64"/>
      <c r="V10" s="65"/>
      <c r="W10" s="65"/>
      <c r="X10" s="66"/>
    </row>
    <row r="11" spans="2:24" ht="48.75" customHeight="1">
      <c r="B11" s="67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52" t="s">
        <v>1</v>
      </c>
      <c r="M11" s="53"/>
      <c r="N11" s="52" t="s">
        <v>2</v>
      </c>
      <c r="O11" s="53"/>
      <c r="P11" s="28"/>
      <c r="Q11" s="24" t="s">
        <v>4</v>
      </c>
      <c r="R11" s="25" t="s">
        <v>1</v>
      </c>
      <c r="S11" s="24" t="s">
        <v>2</v>
      </c>
      <c r="U11" s="52" t="s">
        <v>1</v>
      </c>
      <c r="V11" s="53"/>
      <c r="W11" s="52" t="s">
        <v>2</v>
      </c>
      <c r="X11" s="53"/>
    </row>
    <row r="12" spans="2:24" ht="16.5" customHeight="1">
      <c r="B12" s="34">
        <v>39539</v>
      </c>
      <c r="C12" s="29"/>
      <c r="D12" s="35">
        <v>19231</v>
      </c>
      <c r="E12" s="35">
        <f>D12</f>
        <v>19231</v>
      </c>
      <c r="F12" s="35">
        <f>E12+D9</f>
        <v>540830</v>
      </c>
      <c r="G12" s="36"/>
      <c r="H12" s="35">
        <v>9333</v>
      </c>
      <c r="I12" s="35">
        <f>H12</f>
        <v>9333</v>
      </c>
      <c r="J12" s="35">
        <f>I12+H9</f>
        <v>633630</v>
      </c>
      <c r="K12" s="31"/>
      <c r="L12" s="37">
        <f>I12-E12</f>
        <v>-9898</v>
      </c>
      <c r="M12" s="32">
        <f>L12/E12</f>
        <v>-0.5146898237221154</v>
      </c>
      <c r="N12" s="37">
        <f>J12-F12</f>
        <v>92800</v>
      </c>
      <c r="O12" s="32">
        <f>N12/F12</f>
        <v>0.17158811456465062</v>
      </c>
      <c r="P12" s="33"/>
      <c r="Q12" s="37">
        <v>6516</v>
      </c>
      <c r="R12" s="37">
        <f>Q12</f>
        <v>6516</v>
      </c>
      <c r="S12" s="37">
        <f>R12+Q9</f>
        <v>496147</v>
      </c>
      <c r="U12" s="37">
        <f aca="true" t="shared" si="0" ref="U12:U27">IF(R12="","",R12-I12)</f>
        <v>-2817</v>
      </c>
      <c r="V12" s="32">
        <f>IF(U12="","",U12/I12)</f>
        <v>-0.3018322082931533</v>
      </c>
      <c r="W12" s="37">
        <f>IF(S12="","",S12-J12)</f>
        <v>-137483</v>
      </c>
      <c r="X12" s="32">
        <f>IF(W12="","",W12/J12)</f>
        <v>-0.21697678455881192</v>
      </c>
    </row>
    <row r="13" spans="2:24" ht="16.5" customHeight="1">
      <c r="B13" s="34">
        <v>39540</v>
      </c>
      <c r="C13" s="29"/>
      <c r="D13" s="35">
        <v>12805</v>
      </c>
      <c r="E13" s="35">
        <f>E12+D13</f>
        <v>32036</v>
      </c>
      <c r="F13" s="35">
        <f>F12+D13</f>
        <v>553635</v>
      </c>
      <c r="G13" s="36"/>
      <c r="H13" s="35">
        <v>7681</v>
      </c>
      <c r="I13" s="35">
        <f>I12+H13</f>
        <v>17014</v>
      </c>
      <c r="J13" s="35">
        <f>H13+J12</f>
        <v>641311</v>
      </c>
      <c r="K13" s="31"/>
      <c r="L13" s="37">
        <f aca="true" t="shared" si="1" ref="L13:L41">I13-E13</f>
        <v>-15022</v>
      </c>
      <c r="M13" s="32">
        <f aca="true" t="shared" si="2" ref="M13:M41">L13/E13</f>
        <v>-0.46890997627668873</v>
      </c>
      <c r="N13" s="37">
        <f aca="true" t="shared" si="3" ref="N13:N41">J13-F13</f>
        <v>87676</v>
      </c>
      <c r="O13" s="32">
        <f aca="true" t="shared" si="4" ref="O13:O41">N13/F13</f>
        <v>0.15836426526502118</v>
      </c>
      <c r="P13" s="33"/>
      <c r="Q13" s="37">
        <v>7900</v>
      </c>
      <c r="R13" s="37">
        <f>IF(Q13&lt;1,"",R12+Q13)</f>
        <v>14416</v>
      </c>
      <c r="S13" s="37">
        <f>IF(Q13&lt;1,"",S12+Q13)</f>
        <v>504047</v>
      </c>
      <c r="U13" s="37">
        <f t="shared" si="0"/>
        <v>-2598</v>
      </c>
      <c r="V13" s="32">
        <f aca="true" t="shared" si="5" ref="V13:V41">IF(U13="","",U13/I13)</f>
        <v>-0.15269777830022335</v>
      </c>
      <c r="W13" s="37">
        <f aca="true" t="shared" si="6" ref="W13:W41">IF(S13="","",S13-J13)</f>
        <v>-137264</v>
      </c>
      <c r="X13" s="32">
        <f aca="true" t="shared" si="7" ref="X13:X41">IF(W13="","",W13/J13)</f>
        <v>-0.21403655948517958</v>
      </c>
    </row>
    <row r="14" spans="2:24" ht="16.5" customHeight="1">
      <c r="B14" s="34">
        <v>39541</v>
      </c>
      <c r="C14" s="29"/>
      <c r="D14" s="35">
        <v>14181</v>
      </c>
      <c r="E14" s="35">
        <f aca="true" t="shared" si="8" ref="E14:E41">E13+D14</f>
        <v>46217</v>
      </c>
      <c r="F14" s="35">
        <f aca="true" t="shared" si="9" ref="F14:F41">F13+D14</f>
        <v>567816</v>
      </c>
      <c r="G14" s="36"/>
      <c r="H14" s="35">
        <v>7021</v>
      </c>
      <c r="I14" s="35">
        <f aca="true" t="shared" si="10" ref="I14:I41">I13+H14</f>
        <v>24035</v>
      </c>
      <c r="J14" s="35">
        <f aca="true" t="shared" si="11" ref="J14:J41">H14+J13</f>
        <v>648332</v>
      </c>
      <c r="K14" s="31"/>
      <c r="L14" s="37">
        <f t="shared" si="1"/>
        <v>-22182</v>
      </c>
      <c r="M14" s="32">
        <f t="shared" si="2"/>
        <v>-0.4799532639504944</v>
      </c>
      <c r="N14" s="37">
        <f t="shared" si="3"/>
        <v>80516</v>
      </c>
      <c r="O14" s="32">
        <f t="shared" si="4"/>
        <v>0.14179945616185524</v>
      </c>
      <c r="P14" s="33"/>
      <c r="Q14" s="37">
        <v>13516</v>
      </c>
      <c r="R14" s="37">
        <f aca="true" t="shared" si="12" ref="R14:R41">IF(Q14&lt;1,"",R13+Q14)</f>
        <v>27932</v>
      </c>
      <c r="S14" s="37">
        <f aca="true" t="shared" si="13" ref="S14:S41">IF(Q14&lt;1,"",S13+Q14)</f>
        <v>517563</v>
      </c>
      <c r="U14" s="37">
        <f t="shared" si="0"/>
        <v>3897</v>
      </c>
      <c r="V14" s="32">
        <f t="shared" si="5"/>
        <v>0.16213854795090493</v>
      </c>
      <c r="W14" s="37">
        <f t="shared" si="6"/>
        <v>-130769</v>
      </c>
      <c r="X14" s="32">
        <f t="shared" si="7"/>
        <v>-0.20170067187798843</v>
      </c>
    </row>
    <row r="15" spans="2:24" ht="16.5" customHeight="1">
      <c r="B15" s="34">
        <v>39542</v>
      </c>
      <c r="C15" s="29"/>
      <c r="D15" s="35">
        <v>9421</v>
      </c>
      <c r="E15" s="35">
        <f t="shared" si="8"/>
        <v>55638</v>
      </c>
      <c r="F15" s="35">
        <f t="shared" si="9"/>
        <v>577237</v>
      </c>
      <c r="G15" s="36"/>
      <c r="H15" s="35">
        <v>10050</v>
      </c>
      <c r="I15" s="35">
        <f t="shared" si="10"/>
        <v>34085</v>
      </c>
      <c r="J15" s="35">
        <f t="shared" si="11"/>
        <v>658382</v>
      </c>
      <c r="K15" s="31"/>
      <c r="L15" s="37">
        <f t="shared" si="1"/>
        <v>-21553</v>
      </c>
      <c r="M15" s="32">
        <f t="shared" si="2"/>
        <v>-0.3873791293720119</v>
      </c>
      <c r="N15" s="37">
        <f t="shared" si="3"/>
        <v>81145</v>
      </c>
      <c r="O15" s="32">
        <f t="shared" si="4"/>
        <v>0.14057484187604052</v>
      </c>
      <c r="P15" s="33"/>
      <c r="Q15" s="37">
        <v>16763</v>
      </c>
      <c r="R15" s="37">
        <f t="shared" si="12"/>
        <v>44695</v>
      </c>
      <c r="S15" s="37">
        <f t="shared" si="13"/>
        <v>534326</v>
      </c>
      <c r="U15" s="37">
        <f t="shared" si="0"/>
        <v>10610</v>
      </c>
      <c r="V15" s="32">
        <f t="shared" si="5"/>
        <v>0.3112806219744756</v>
      </c>
      <c r="W15" s="37">
        <f t="shared" si="6"/>
        <v>-124056</v>
      </c>
      <c r="X15" s="32">
        <f t="shared" si="7"/>
        <v>-0.18842556448991618</v>
      </c>
    </row>
    <row r="16" spans="2:24" ht="16.5" customHeight="1">
      <c r="B16" s="34">
        <v>39543</v>
      </c>
      <c r="C16" s="29"/>
      <c r="D16" s="35">
        <v>12243</v>
      </c>
      <c r="E16" s="35">
        <f t="shared" si="8"/>
        <v>67881</v>
      </c>
      <c r="F16" s="35">
        <f t="shared" si="9"/>
        <v>589480</v>
      </c>
      <c r="G16" s="36"/>
      <c r="H16" s="35">
        <v>12715</v>
      </c>
      <c r="I16" s="35">
        <f t="shared" si="10"/>
        <v>46800</v>
      </c>
      <c r="J16" s="35">
        <f t="shared" si="11"/>
        <v>671097</v>
      </c>
      <c r="K16" s="31"/>
      <c r="L16" s="37">
        <f t="shared" si="1"/>
        <v>-21081</v>
      </c>
      <c r="M16" s="32">
        <f t="shared" si="2"/>
        <v>-0.3105581827020816</v>
      </c>
      <c r="N16" s="37">
        <f t="shared" si="3"/>
        <v>81617</v>
      </c>
      <c r="O16" s="32">
        <f t="shared" si="4"/>
        <v>0.13845592725792225</v>
      </c>
      <c r="P16" s="33"/>
      <c r="Q16" s="37">
        <v>21092</v>
      </c>
      <c r="R16" s="37">
        <f t="shared" si="12"/>
        <v>65787</v>
      </c>
      <c r="S16" s="37">
        <f t="shared" si="13"/>
        <v>555418</v>
      </c>
      <c r="U16" s="37">
        <f t="shared" si="0"/>
        <v>18987</v>
      </c>
      <c r="V16" s="32">
        <f t="shared" si="5"/>
        <v>0.4057051282051282</v>
      </c>
      <c r="W16" s="37">
        <f t="shared" si="6"/>
        <v>-115679</v>
      </c>
      <c r="X16" s="32">
        <f t="shared" si="7"/>
        <v>-0.17237299525999966</v>
      </c>
    </row>
    <row r="17" spans="2:24" ht="16.5" customHeight="1">
      <c r="B17" s="34">
        <v>39544</v>
      </c>
      <c r="C17" s="29"/>
      <c r="D17" s="35">
        <v>12836</v>
      </c>
      <c r="E17" s="35">
        <f t="shared" si="8"/>
        <v>80717</v>
      </c>
      <c r="F17" s="35">
        <f t="shared" si="9"/>
        <v>602316</v>
      </c>
      <c r="G17" s="36"/>
      <c r="H17" s="35">
        <v>16382</v>
      </c>
      <c r="I17" s="35">
        <f t="shared" si="10"/>
        <v>63182</v>
      </c>
      <c r="J17" s="35">
        <f t="shared" si="11"/>
        <v>687479</v>
      </c>
      <c r="K17" s="31"/>
      <c r="L17" s="37">
        <f t="shared" si="1"/>
        <v>-17535</v>
      </c>
      <c r="M17" s="32">
        <f t="shared" si="2"/>
        <v>-0.2172404821784754</v>
      </c>
      <c r="N17" s="37">
        <f t="shared" si="3"/>
        <v>85163</v>
      </c>
      <c r="O17" s="32">
        <f t="shared" si="4"/>
        <v>0.14139255805922474</v>
      </c>
      <c r="P17" s="33"/>
      <c r="Q17" s="37">
        <v>11598</v>
      </c>
      <c r="R17" s="37">
        <f t="shared" si="12"/>
        <v>77385</v>
      </c>
      <c r="S17" s="37">
        <f t="shared" si="13"/>
        <v>567016</v>
      </c>
      <c r="U17" s="37">
        <f t="shared" si="0"/>
        <v>14203</v>
      </c>
      <c r="V17" s="32">
        <f t="shared" si="5"/>
        <v>0.22479503656104588</v>
      </c>
      <c r="W17" s="37">
        <f t="shared" si="6"/>
        <v>-120463</v>
      </c>
      <c r="X17" s="32">
        <f t="shared" si="7"/>
        <v>-0.1752242613956208</v>
      </c>
    </row>
    <row r="18" spans="2:24" ht="16.5" customHeight="1">
      <c r="B18" s="34">
        <v>39545</v>
      </c>
      <c r="C18" s="29"/>
      <c r="D18" s="35">
        <v>15299</v>
      </c>
      <c r="E18" s="35">
        <f t="shared" si="8"/>
        <v>96016</v>
      </c>
      <c r="F18" s="35">
        <f t="shared" si="9"/>
        <v>617615</v>
      </c>
      <c r="G18" s="36"/>
      <c r="H18" s="35">
        <v>8887</v>
      </c>
      <c r="I18" s="35">
        <f t="shared" si="10"/>
        <v>72069</v>
      </c>
      <c r="J18" s="35">
        <f t="shared" si="11"/>
        <v>696366</v>
      </c>
      <c r="K18" s="31"/>
      <c r="L18" s="37">
        <f t="shared" si="1"/>
        <v>-23947</v>
      </c>
      <c r="M18" s="32">
        <f t="shared" si="2"/>
        <v>-0.24940634894184302</v>
      </c>
      <c r="N18" s="37">
        <f t="shared" si="3"/>
        <v>78751</v>
      </c>
      <c r="O18" s="32">
        <f t="shared" si="4"/>
        <v>0.12750823733231867</v>
      </c>
      <c r="P18" s="33"/>
      <c r="Q18" s="37">
        <v>15099</v>
      </c>
      <c r="R18" s="37">
        <f t="shared" si="12"/>
        <v>92484</v>
      </c>
      <c r="S18" s="37">
        <f t="shared" si="13"/>
        <v>582115</v>
      </c>
      <c r="U18" s="37">
        <f t="shared" si="0"/>
        <v>20415</v>
      </c>
      <c r="V18" s="32">
        <f t="shared" si="5"/>
        <v>0.28327019939224907</v>
      </c>
      <c r="W18" s="37">
        <f t="shared" si="6"/>
        <v>-114251</v>
      </c>
      <c r="X18" s="32">
        <f t="shared" si="7"/>
        <v>-0.16406745877886053</v>
      </c>
    </row>
    <row r="19" spans="2:24" ht="16.5" customHeight="1">
      <c r="B19" s="34">
        <v>39546</v>
      </c>
      <c r="C19" s="29"/>
      <c r="D19" s="35">
        <v>17048</v>
      </c>
      <c r="E19" s="35">
        <f t="shared" si="8"/>
        <v>113064</v>
      </c>
      <c r="F19" s="35">
        <f t="shared" si="9"/>
        <v>634663</v>
      </c>
      <c r="G19" s="36"/>
      <c r="H19" s="35">
        <v>10062</v>
      </c>
      <c r="I19" s="35">
        <f t="shared" si="10"/>
        <v>82131</v>
      </c>
      <c r="J19" s="35">
        <f t="shared" si="11"/>
        <v>706428</v>
      </c>
      <c r="K19" s="31"/>
      <c r="L19" s="37">
        <f t="shared" si="1"/>
        <v>-30933</v>
      </c>
      <c r="M19" s="32">
        <f t="shared" si="2"/>
        <v>-0.2735884101040119</v>
      </c>
      <c r="N19" s="37">
        <f t="shared" si="3"/>
        <v>71765</v>
      </c>
      <c r="O19" s="32">
        <f t="shared" si="4"/>
        <v>0.11307575831583061</v>
      </c>
      <c r="P19" s="33"/>
      <c r="Q19" s="37">
        <v>9505</v>
      </c>
      <c r="R19" s="37">
        <f t="shared" si="12"/>
        <v>101989</v>
      </c>
      <c r="S19" s="37">
        <f t="shared" si="13"/>
        <v>591620</v>
      </c>
      <c r="U19" s="37">
        <f t="shared" si="0"/>
        <v>19858</v>
      </c>
      <c r="V19" s="32">
        <f t="shared" si="5"/>
        <v>0.24178446627948033</v>
      </c>
      <c r="W19" s="37">
        <f t="shared" si="6"/>
        <v>-114808</v>
      </c>
      <c r="X19" s="32">
        <f t="shared" si="7"/>
        <v>-0.16251903944917245</v>
      </c>
    </row>
    <row r="20" spans="2:24" ht="16.5" customHeight="1">
      <c r="B20" s="34">
        <v>39547</v>
      </c>
      <c r="C20" s="29"/>
      <c r="D20" s="35">
        <v>8579</v>
      </c>
      <c r="E20" s="35">
        <f t="shared" si="8"/>
        <v>121643</v>
      </c>
      <c r="F20" s="35">
        <f t="shared" si="9"/>
        <v>643242</v>
      </c>
      <c r="G20" s="36"/>
      <c r="H20" s="35">
        <v>6660</v>
      </c>
      <c r="I20" s="35">
        <f t="shared" si="10"/>
        <v>88791</v>
      </c>
      <c r="J20" s="35">
        <f t="shared" si="11"/>
        <v>713088</v>
      </c>
      <c r="K20" s="31"/>
      <c r="L20" s="37">
        <f t="shared" si="1"/>
        <v>-32852</v>
      </c>
      <c r="M20" s="32">
        <f t="shared" si="2"/>
        <v>-0.2700689723206432</v>
      </c>
      <c r="N20" s="37">
        <f t="shared" si="3"/>
        <v>69846</v>
      </c>
      <c r="O20" s="32">
        <f t="shared" si="4"/>
        <v>0.10858432751592713</v>
      </c>
      <c r="P20" s="33"/>
      <c r="Q20" s="37">
        <v>9311</v>
      </c>
      <c r="R20" s="37">
        <f t="shared" si="12"/>
        <v>111300</v>
      </c>
      <c r="S20" s="37">
        <f t="shared" si="13"/>
        <v>600931</v>
      </c>
      <c r="U20" s="37">
        <f t="shared" si="0"/>
        <v>22509</v>
      </c>
      <c r="V20" s="32">
        <f t="shared" si="5"/>
        <v>0.25350542284691013</v>
      </c>
      <c r="W20" s="37">
        <f t="shared" si="6"/>
        <v>-112157</v>
      </c>
      <c r="X20" s="32">
        <f t="shared" si="7"/>
        <v>-0.15728353302818165</v>
      </c>
    </row>
    <row r="21" spans="2:24" ht="16.5" customHeight="1">
      <c r="B21" s="34">
        <v>39548</v>
      </c>
      <c r="C21" s="29"/>
      <c r="D21" s="35">
        <v>11181</v>
      </c>
      <c r="E21" s="35">
        <f t="shared" si="8"/>
        <v>132824</v>
      </c>
      <c r="F21" s="35">
        <f t="shared" si="9"/>
        <v>654423</v>
      </c>
      <c r="G21" s="36"/>
      <c r="H21" s="35">
        <v>9049</v>
      </c>
      <c r="I21" s="35">
        <f t="shared" si="10"/>
        <v>97840</v>
      </c>
      <c r="J21" s="35">
        <f t="shared" si="11"/>
        <v>722137</v>
      </c>
      <c r="K21" s="31"/>
      <c r="L21" s="37">
        <f t="shared" si="1"/>
        <v>-34984</v>
      </c>
      <c r="M21" s="32">
        <f t="shared" si="2"/>
        <v>-0.2633861350358369</v>
      </c>
      <c r="N21" s="37">
        <f t="shared" si="3"/>
        <v>67714</v>
      </c>
      <c r="O21" s="32">
        <f t="shared" si="4"/>
        <v>0.10347130220056447</v>
      </c>
      <c r="P21" s="33"/>
      <c r="Q21" s="37">
        <v>14306</v>
      </c>
      <c r="R21" s="37">
        <f t="shared" si="12"/>
        <v>125606</v>
      </c>
      <c r="S21" s="37">
        <f t="shared" si="13"/>
        <v>615237</v>
      </c>
      <c r="U21" s="37">
        <f t="shared" si="0"/>
        <v>27766</v>
      </c>
      <c r="V21" s="32">
        <f t="shared" si="5"/>
        <v>0.283789860997547</v>
      </c>
      <c r="W21" s="37">
        <f t="shared" si="6"/>
        <v>-106900</v>
      </c>
      <c r="X21" s="32">
        <f t="shared" si="7"/>
        <v>-0.14803285249197867</v>
      </c>
    </row>
    <row r="22" spans="2:24" ht="16.5" customHeight="1">
      <c r="B22" s="34">
        <v>39549</v>
      </c>
      <c r="C22" s="29"/>
      <c r="D22" s="35">
        <v>6386</v>
      </c>
      <c r="E22" s="35">
        <f t="shared" si="8"/>
        <v>139210</v>
      </c>
      <c r="F22" s="35">
        <f t="shared" si="9"/>
        <v>660809</v>
      </c>
      <c r="G22" s="36"/>
      <c r="H22" s="35">
        <v>10851</v>
      </c>
      <c r="I22" s="35">
        <f t="shared" si="10"/>
        <v>108691</v>
      </c>
      <c r="J22" s="35">
        <f t="shared" si="11"/>
        <v>732988</v>
      </c>
      <c r="K22" s="31"/>
      <c r="L22" s="37">
        <f t="shared" si="1"/>
        <v>-30519</v>
      </c>
      <c r="M22" s="32">
        <f t="shared" si="2"/>
        <v>-0.21922994037784643</v>
      </c>
      <c r="N22" s="37">
        <f t="shared" si="3"/>
        <v>72179</v>
      </c>
      <c r="O22" s="32">
        <f t="shared" si="4"/>
        <v>0.1092282338769599</v>
      </c>
      <c r="P22" s="33"/>
      <c r="Q22" s="37">
        <v>17063</v>
      </c>
      <c r="R22" s="37">
        <f t="shared" si="12"/>
        <v>142669</v>
      </c>
      <c r="S22" s="37">
        <f t="shared" si="13"/>
        <v>632300</v>
      </c>
      <c r="U22" s="37">
        <f t="shared" si="0"/>
        <v>33978</v>
      </c>
      <c r="V22" s="32">
        <f t="shared" si="5"/>
        <v>0.3126109797499333</v>
      </c>
      <c r="W22" s="37">
        <f t="shared" si="6"/>
        <v>-100688</v>
      </c>
      <c r="X22" s="32">
        <f t="shared" si="7"/>
        <v>-0.13736650531795883</v>
      </c>
    </row>
    <row r="23" spans="2:24" ht="16.5" customHeight="1">
      <c r="B23" s="34">
        <v>39550</v>
      </c>
      <c r="C23" s="29"/>
      <c r="D23" s="35">
        <v>6799</v>
      </c>
      <c r="E23" s="35">
        <f t="shared" si="8"/>
        <v>146009</v>
      </c>
      <c r="F23" s="35">
        <f t="shared" si="9"/>
        <v>667608</v>
      </c>
      <c r="G23" s="36"/>
      <c r="H23" s="35">
        <v>15658</v>
      </c>
      <c r="I23" s="35">
        <f t="shared" si="10"/>
        <v>124349</v>
      </c>
      <c r="J23" s="35">
        <f t="shared" si="11"/>
        <v>748646</v>
      </c>
      <c r="K23" s="31"/>
      <c r="L23" s="37">
        <f t="shared" si="1"/>
        <v>-21660</v>
      </c>
      <c r="M23" s="32">
        <f t="shared" si="2"/>
        <v>-0.1483470197042648</v>
      </c>
      <c r="N23" s="37">
        <f t="shared" si="3"/>
        <v>81038</v>
      </c>
      <c r="O23" s="32">
        <f t="shared" si="4"/>
        <v>0.12138560352781871</v>
      </c>
      <c r="P23" s="33"/>
      <c r="Q23" s="37">
        <v>19878</v>
      </c>
      <c r="R23" s="37">
        <f t="shared" si="12"/>
        <v>162547</v>
      </c>
      <c r="S23" s="37">
        <f t="shared" si="13"/>
        <v>652178</v>
      </c>
      <c r="U23" s="37">
        <f t="shared" si="0"/>
        <v>38198</v>
      </c>
      <c r="V23" s="32">
        <f t="shared" si="5"/>
        <v>0.30718381329966465</v>
      </c>
      <c r="W23" s="37">
        <f t="shared" si="6"/>
        <v>-96468</v>
      </c>
      <c r="X23" s="32">
        <f t="shared" si="7"/>
        <v>-0.1288566291678577</v>
      </c>
    </row>
    <row r="24" spans="2:24" ht="16.5" customHeight="1">
      <c r="B24" s="34">
        <v>39551</v>
      </c>
      <c r="C24" s="29"/>
      <c r="D24" s="35">
        <v>9760</v>
      </c>
      <c r="E24" s="35">
        <f t="shared" si="8"/>
        <v>155769</v>
      </c>
      <c r="F24" s="35">
        <f t="shared" si="9"/>
        <v>677368</v>
      </c>
      <c r="G24" s="36"/>
      <c r="H24" s="35">
        <v>20793</v>
      </c>
      <c r="I24" s="35">
        <f t="shared" si="10"/>
        <v>145142</v>
      </c>
      <c r="J24" s="35">
        <f t="shared" si="11"/>
        <v>769439</v>
      </c>
      <c r="K24" s="31"/>
      <c r="L24" s="37">
        <f t="shared" si="1"/>
        <v>-10627</v>
      </c>
      <c r="M24" s="32">
        <f t="shared" si="2"/>
        <v>-0.06822281712022289</v>
      </c>
      <c r="N24" s="37">
        <f t="shared" si="3"/>
        <v>92071</v>
      </c>
      <c r="O24" s="32">
        <f t="shared" si="4"/>
        <v>0.1359246377153925</v>
      </c>
      <c r="P24" s="33"/>
      <c r="Q24" s="37">
        <v>11440</v>
      </c>
      <c r="R24" s="37">
        <f t="shared" si="12"/>
        <v>173987</v>
      </c>
      <c r="S24" s="37">
        <f t="shared" si="13"/>
        <v>663618</v>
      </c>
      <c r="U24" s="37">
        <f t="shared" si="0"/>
        <v>28845</v>
      </c>
      <c r="V24" s="32">
        <f t="shared" si="5"/>
        <v>0.19873640986068816</v>
      </c>
      <c r="W24" s="37">
        <f t="shared" si="6"/>
        <v>-105821</v>
      </c>
      <c r="X24" s="32">
        <f t="shared" si="7"/>
        <v>-0.1375300706098859</v>
      </c>
    </row>
    <row r="25" spans="2:24" ht="16.5" customHeight="1">
      <c r="B25" s="34">
        <v>39552</v>
      </c>
      <c r="C25" s="29"/>
      <c r="D25" s="35">
        <v>15448</v>
      </c>
      <c r="E25" s="35">
        <f t="shared" si="8"/>
        <v>171217</v>
      </c>
      <c r="F25" s="35">
        <f t="shared" si="9"/>
        <v>692816</v>
      </c>
      <c r="G25" s="36"/>
      <c r="H25" s="35">
        <v>10212</v>
      </c>
      <c r="I25" s="35">
        <f t="shared" si="10"/>
        <v>155354</v>
      </c>
      <c r="J25" s="35">
        <f t="shared" si="11"/>
        <v>779651</v>
      </c>
      <c r="K25" s="31"/>
      <c r="L25" s="37">
        <f t="shared" si="1"/>
        <v>-15863</v>
      </c>
      <c r="M25" s="32">
        <f t="shared" si="2"/>
        <v>-0.09264851036988149</v>
      </c>
      <c r="N25" s="37">
        <f t="shared" si="3"/>
        <v>86835</v>
      </c>
      <c r="O25" s="32">
        <f t="shared" si="4"/>
        <v>0.12533630863028566</v>
      </c>
      <c r="P25" s="33"/>
      <c r="Q25" s="37">
        <v>13732</v>
      </c>
      <c r="R25" s="37">
        <f t="shared" si="12"/>
        <v>187719</v>
      </c>
      <c r="S25" s="37">
        <f t="shared" si="13"/>
        <v>677350</v>
      </c>
      <c r="U25" s="37">
        <f t="shared" si="0"/>
        <v>32365</v>
      </c>
      <c r="V25" s="32">
        <f t="shared" si="5"/>
        <v>0.20833065128673867</v>
      </c>
      <c r="W25" s="37">
        <f t="shared" si="6"/>
        <v>-102301</v>
      </c>
      <c r="X25" s="32">
        <f t="shared" si="7"/>
        <v>-0.1312138379864837</v>
      </c>
    </row>
    <row r="26" spans="2:24" ht="16.5" customHeight="1">
      <c r="B26" s="34">
        <v>39553</v>
      </c>
      <c r="C26" s="29"/>
      <c r="D26" s="35">
        <v>18975</v>
      </c>
      <c r="E26" s="35">
        <f t="shared" si="8"/>
        <v>190192</v>
      </c>
      <c r="F26" s="35">
        <f t="shared" si="9"/>
        <v>711791</v>
      </c>
      <c r="G26" s="36"/>
      <c r="H26" s="35">
        <v>12383</v>
      </c>
      <c r="I26" s="35">
        <f t="shared" si="10"/>
        <v>167737</v>
      </c>
      <c r="J26" s="35">
        <f t="shared" si="11"/>
        <v>792034</v>
      </c>
      <c r="K26" s="31"/>
      <c r="L26" s="37">
        <f t="shared" si="1"/>
        <v>-22455</v>
      </c>
      <c r="M26" s="32">
        <f t="shared" si="2"/>
        <v>-0.11806490283502986</v>
      </c>
      <c r="N26" s="37">
        <f t="shared" si="3"/>
        <v>80243</v>
      </c>
      <c r="O26" s="32">
        <f t="shared" si="4"/>
        <v>0.11273393453977361</v>
      </c>
      <c r="P26" s="33"/>
      <c r="Q26" s="37">
        <v>9242</v>
      </c>
      <c r="R26" s="37">
        <f t="shared" si="12"/>
        <v>196961</v>
      </c>
      <c r="S26" s="37">
        <f t="shared" si="13"/>
        <v>686592</v>
      </c>
      <c r="U26" s="37">
        <f t="shared" si="0"/>
        <v>29224</v>
      </c>
      <c r="V26" s="32">
        <f t="shared" si="5"/>
        <v>0.17422512623929126</v>
      </c>
      <c r="W26" s="37">
        <f t="shared" si="6"/>
        <v>-105442</v>
      </c>
      <c r="X26" s="32">
        <f t="shared" si="7"/>
        <v>-0.13312812328763665</v>
      </c>
    </row>
    <row r="27" spans="2:24" ht="16.5" customHeight="1">
      <c r="B27" s="34">
        <v>39554</v>
      </c>
      <c r="C27" s="29"/>
      <c r="D27" s="35">
        <v>9500</v>
      </c>
      <c r="E27" s="35">
        <f t="shared" si="8"/>
        <v>199692</v>
      </c>
      <c r="F27" s="35">
        <f t="shared" si="9"/>
        <v>721291</v>
      </c>
      <c r="G27" s="36"/>
      <c r="H27" s="35">
        <v>10024</v>
      </c>
      <c r="I27" s="35">
        <f t="shared" si="10"/>
        <v>177761</v>
      </c>
      <c r="J27" s="35">
        <f t="shared" si="11"/>
        <v>802058</v>
      </c>
      <c r="K27" s="31"/>
      <c r="L27" s="37">
        <f t="shared" si="1"/>
        <v>-21931</v>
      </c>
      <c r="M27" s="32">
        <f t="shared" si="2"/>
        <v>-0.10982412915890472</v>
      </c>
      <c r="N27" s="37">
        <f t="shared" si="3"/>
        <v>80767</v>
      </c>
      <c r="O27" s="32">
        <f t="shared" si="4"/>
        <v>0.111975610398577</v>
      </c>
      <c r="P27" s="33"/>
      <c r="Q27" s="37">
        <v>9137</v>
      </c>
      <c r="R27" s="37">
        <f t="shared" si="12"/>
        <v>206098</v>
      </c>
      <c r="S27" s="37">
        <f t="shared" si="13"/>
        <v>695729</v>
      </c>
      <c r="U27" s="37">
        <f t="shared" si="0"/>
        <v>28337</v>
      </c>
      <c r="V27" s="32">
        <f t="shared" si="5"/>
        <v>0.15941066938192291</v>
      </c>
      <c r="W27" s="37">
        <f t="shared" si="6"/>
        <v>-106329</v>
      </c>
      <c r="X27" s="32">
        <f t="shared" si="7"/>
        <v>-0.13257021312673148</v>
      </c>
    </row>
    <row r="28" spans="2:24" ht="16.5" customHeight="1">
      <c r="B28" s="34">
        <v>39555</v>
      </c>
      <c r="C28" s="29"/>
      <c r="D28" s="35">
        <v>12765</v>
      </c>
      <c r="E28" s="35">
        <f t="shared" si="8"/>
        <v>212457</v>
      </c>
      <c r="F28" s="35">
        <f t="shared" si="9"/>
        <v>734056</v>
      </c>
      <c r="G28" s="36"/>
      <c r="H28" s="35">
        <v>12439</v>
      </c>
      <c r="I28" s="35">
        <f t="shared" si="10"/>
        <v>190200</v>
      </c>
      <c r="J28" s="35">
        <f t="shared" si="11"/>
        <v>814497</v>
      </c>
      <c r="K28" s="31"/>
      <c r="L28" s="37">
        <f t="shared" si="1"/>
        <v>-22257</v>
      </c>
      <c r="M28" s="32">
        <f t="shared" si="2"/>
        <v>-0.10476002202798684</v>
      </c>
      <c r="N28" s="37">
        <f t="shared" si="3"/>
        <v>80441</v>
      </c>
      <c r="O28" s="32">
        <f t="shared" si="4"/>
        <v>0.10958428239807318</v>
      </c>
      <c r="P28" s="33"/>
      <c r="Q28" s="37">
        <v>14056</v>
      </c>
      <c r="R28" s="37">
        <f t="shared" si="12"/>
        <v>220154</v>
      </c>
      <c r="S28" s="37">
        <f t="shared" si="13"/>
        <v>709785</v>
      </c>
      <c r="U28" s="37">
        <f aca="true" t="shared" si="14" ref="U28:U41">IF(R28="","",R28-I28)</f>
        <v>29954</v>
      </c>
      <c r="V28" s="32">
        <f t="shared" si="5"/>
        <v>0.1574868559411146</v>
      </c>
      <c r="W28" s="37">
        <f t="shared" si="6"/>
        <v>-104712</v>
      </c>
      <c r="X28" s="32">
        <f t="shared" si="7"/>
        <v>-0.12856032618904673</v>
      </c>
    </row>
    <row r="29" spans="2:24" ht="16.5" customHeight="1">
      <c r="B29" s="34">
        <v>39556</v>
      </c>
      <c r="C29" s="29"/>
      <c r="D29" s="35">
        <v>7942</v>
      </c>
      <c r="E29" s="35">
        <f t="shared" si="8"/>
        <v>220399</v>
      </c>
      <c r="F29" s="35">
        <f t="shared" si="9"/>
        <v>741998</v>
      </c>
      <c r="G29" s="36"/>
      <c r="H29" s="35">
        <v>16934</v>
      </c>
      <c r="I29" s="35">
        <f t="shared" si="10"/>
        <v>207134</v>
      </c>
      <c r="J29" s="35">
        <f t="shared" si="11"/>
        <v>831431</v>
      </c>
      <c r="K29" s="31"/>
      <c r="L29" s="37">
        <f t="shared" si="1"/>
        <v>-13265</v>
      </c>
      <c r="M29" s="32">
        <f t="shared" si="2"/>
        <v>-0.0601862984859278</v>
      </c>
      <c r="N29" s="37">
        <f t="shared" si="3"/>
        <v>89433</v>
      </c>
      <c r="O29" s="32">
        <f t="shared" si="4"/>
        <v>0.12052997447432473</v>
      </c>
      <c r="P29" s="33"/>
      <c r="Q29" s="37">
        <v>21246</v>
      </c>
      <c r="R29" s="37">
        <f t="shared" si="12"/>
        <v>241400</v>
      </c>
      <c r="S29" s="37">
        <f t="shared" si="13"/>
        <v>731031</v>
      </c>
      <c r="U29" s="37">
        <f t="shared" si="14"/>
        <v>34266</v>
      </c>
      <c r="V29" s="32">
        <f t="shared" si="5"/>
        <v>0.16542914248747187</v>
      </c>
      <c r="W29" s="37">
        <f t="shared" si="6"/>
        <v>-100400</v>
      </c>
      <c r="X29" s="32">
        <f t="shared" si="7"/>
        <v>-0.12075566102298327</v>
      </c>
    </row>
    <row r="30" spans="2:24" ht="16.5" customHeight="1">
      <c r="B30" s="34">
        <v>39557</v>
      </c>
      <c r="C30" s="29"/>
      <c r="D30" s="35">
        <v>9071</v>
      </c>
      <c r="E30" s="35">
        <f t="shared" si="8"/>
        <v>229470</v>
      </c>
      <c r="F30" s="35">
        <f t="shared" si="9"/>
        <v>751069</v>
      </c>
      <c r="G30" s="36"/>
      <c r="H30" s="35">
        <v>21664</v>
      </c>
      <c r="I30" s="35">
        <f t="shared" si="10"/>
        <v>228798</v>
      </c>
      <c r="J30" s="35">
        <f t="shared" si="11"/>
        <v>853095</v>
      </c>
      <c r="K30" s="31"/>
      <c r="L30" s="37">
        <f t="shared" si="1"/>
        <v>-672</v>
      </c>
      <c r="M30" s="32">
        <f t="shared" si="2"/>
        <v>-0.002928487383971761</v>
      </c>
      <c r="N30" s="37">
        <f t="shared" si="3"/>
        <v>102026</v>
      </c>
      <c r="O30" s="32">
        <f t="shared" si="4"/>
        <v>0.13584104789306975</v>
      </c>
      <c r="P30" s="33"/>
      <c r="Q30" s="40">
        <v>21556</v>
      </c>
      <c r="R30" s="37">
        <f t="shared" si="12"/>
        <v>262956</v>
      </c>
      <c r="S30" s="37">
        <f t="shared" si="13"/>
        <v>752587</v>
      </c>
      <c r="U30" s="37">
        <f t="shared" si="14"/>
        <v>34158</v>
      </c>
      <c r="V30" s="32">
        <f t="shared" si="5"/>
        <v>0.14929326305299873</v>
      </c>
      <c r="W30" s="37">
        <f t="shared" si="6"/>
        <v>-100508</v>
      </c>
      <c r="X30" s="32">
        <f t="shared" si="7"/>
        <v>-0.11781571806188057</v>
      </c>
    </row>
    <row r="31" spans="2:24" s="2" customFormat="1" ht="16.5" customHeight="1">
      <c r="B31" s="34">
        <v>39558</v>
      </c>
      <c r="C31" s="42"/>
      <c r="D31" s="35">
        <v>12108</v>
      </c>
      <c r="E31" s="35">
        <f t="shared" si="8"/>
        <v>241578</v>
      </c>
      <c r="F31" s="35">
        <f t="shared" si="9"/>
        <v>763177</v>
      </c>
      <c r="G31" s="36"/>
      <c r="H31" s="35">
        <v>25675</v>
      </c>
      <c r="I31" s="35">
        <f t="shared" si="10"/>
        <v>254473</v>
      </c>
      <c r="J31" s="35">
        <f t="shared" si="11"/>
        <v>878770</v>
      </c>
      <c r="K31" s="31"/>
      <c r="L31" s="37">
        <f t="shared" si="1"/>
        <v>12895</v>
      </c>
      <c r="M31" s="32">
        <f t="shared" si="2"/>
        <v>0.05337820496899552</v>
      </c>
      <c r="N31" s="37">
        <f t="shared" si="3"/>
        <v>115593</v>
      </c>
      <c r="O31" s="32">
        <f t="shared" si="4"/>
        <v>0.15146289785986736</v>
      </c>
      <c r="P31" s="43"/>
      <c r="Q31" s="44">
        <v>12285</v>
      </c>
      <c r="R31" s="37">
        <f>IF(Q31&lt;1,"",R30+Q31)</f>
        <v>275241</v>
      </c>
      <c r="S31" s="37">
        <f>IF(Q31&lt;1,"",S30+Q31)</f>
        <v>764872</v>
      </c>
      <c r="T31" s="1"/>
      <c r="U31" s="37">
        <f t="shared" si="14"/>
        <v>20768</v>
      </c>
      <c r="V31" s="32">
        <f t="shared" si="5"/>
        <v>0.08161180164496823</v>
      </c>
      <c r="W31" s="37">
        <f t="shared" si="6"/>
        <v>-113898</v>
      </c>
      <c r="X31" s="32">
        <f t="shared" si="7"/>
        <v>-0.12961070587298154</v>
      </c>
    </row>
    <row r="32" spans="2:24" ht="16.5" customHeight="1">
      <c r="B32" s="34">
        <v>39559</v>
      </c>
      <c r="C32" s="29"/>
      <c r="D32" s="35">
        <v>20484</v>
      </c>
      <c r="E32" s="35">
        <f t="shared" si="8"/>
        <v>262062</v>
      </c>
      <c r="F32" s="35">
        <f t="shared" si="9"/>
        <v>783661</v>
      </c>
      <c r="G32" s="36"/>
      <c r="H32" s="35">
        <v>15310</v>
      </c>
      <c r="I32" s="35">
        <f t="shared" si="10"/>
        <v>269783</v>
      </c>
      <c r="J32" s="35">
        <f t="shared" si="11"/>
        <v>894080</v>
      </c>
      <c r="K32" s="31"/>
      <c r="L32" s="37">
        <f t="shared" si="1"/>
        <v>7721</v>
      </c>
      <c r="M32" s="32">
        <f t="shared" si="2"/>
        <v>0.02946249360838275</v>
      </c>
      <c r="N32" s="37">
        <f t="shared" si="3"/>
        <v>110419</v>
      </c>
      <c r="O32" s="32">
        <f t="shared" si="4"/>
        <v>0.14090148673980205</v>
      </c>
      <c r="P32" s="33"/>
      <c r="Q32" s="40">
        <v>15333</v>
      </c>
      <c r="R32" s="37">
        <f>IF(Q32&lt;1,"",R31+Q32)</f>
        <v>290574</v>
      </c>
      <c r="S32" s="37">
        <f>IF(Q32&lt;1,"",S31+Q32)</f>
        <v>780205</v>
      </c>
      <c r="U32" s="37">
        <f t="shared" si="14"/>
        <v>20791</v>
      </c>
      <c r="V32" s="32">
        <f t="shared" si="5"/>
        <v>0.07706564164532236</v>
      </c>
      <c r="W32" s="37">
        <f t="shared" si="6"/>
        <v>-113875</v>
      </c>
      <c r="X32" s="32">
        <f t="shared" si="7"/>
        <v>-0.12736556012884753</v>
      </c>
    </row>
    <row r="33" spans="2:24" ht="16.5" customHeight="1">
      <c r="B33" s="34">
        <v>39560</v>
      </c>
      <c r="C33" s="29"/>
      <c r="D33" s="35">
        <v>20509</v>
      </c>
      <c r="E33" s="35">
        <f t="shared" si="8"/>
        <v>282571</v>
      </c>
      <c r="F33" s="35">
        <f t="shared" si="9"/>
        <v>804170</v>
      </c>
      <c r="G33" s="36"/>
      <c r="H33" s="35">
        <v>17603</v>
      </c>
      <c r="I33" s="35">
        <f t="shared" si="10"/>
        <v>287386</v>
      </c>
      <c r="J33" s="35">
        <f t="shared" si="11"/>
        <v>911683</v>
      </c>
      <c r="K33" s="31"/>
      <c r="L33" s="37">
        <f t="shared" si="1"/>
        <v>4815</v>
      </c>
      <c r="M33" s="32">
        <f t="shared" si="2"/>
        <v>0.017039965176893594</v>
      </c>
      <c r="N33" s="37">
        <f t="shared" si="3"/>
        <v>107513</v>
      </c>
      <c r="O33" s="32">
        <f t="shared" si="4"/>
        <v>0.1336943681062462</v>
      </c>
      <c r="P33" s="33"/>
      <c r="Q33" s="40">
        <v>12691</v>
      </c>
      <c r="R33" s="37">
        <f>IF(Q33&lt;1,"",R32+Q33)</f>
        <v>303265</v>
      </c>
      <c r="S33" s="37">
        <f>IF(Q33&lt;1,"",S32+Q33)</f>
        <v>792896</v>
      </c>
      <c r="U33" s="37">
        <f t="shared" si="14"/>
        <v>15879</v>
      </c>
      <c r="V33" s="32">
        <f t="shared" si="5"/>
        <v>0.055253213448115075</v>
      </c>
      <c r="W33" s="37">
        <f t="shared" si="6"/>
        <v>-118787</v>
      </c>
      <c r="X33" s="32">
        <f t="shared" si="7"/>
        <v>-0.13029419216986607</v>
      </c>
    </row>
    <row r="34" spans="2:24" ht="16.5" customHeight="1">
      <c r="B34" s="34">
        <v>39561</v>
      </c>
      <c r="C34" s="29"/>
      <c r="D34" s="35">
        <v>10990</v>
      </c>
      <c r="E34" s="35">
        <f t="shared" si="8"/>
        <v>293561</v>
      </c>
      <c r="F34" s="35">
        <f t="shared" si="9"/>
        <v>815160</v>
      </c>
      <c r="G34" s="36"/>
      <c r="H34" s="35">
        <v>15586</v>
      </c>
      <c r="I34" s="35">
        <f t="shared" si="10"/>
        <v>302972</v>
      </c>
      <c r="J34" s="35">
        <f t="shared" si="11"/>
        <v>927269</v>
      </c>
      <c r="K34" s="31"/>
      <c r="L34" s="37">
        <f t="shared" si="1"/>
        <v>9411</v>
      </c>
      <c r="M34" s="32">
        <f t="shared" si="2"/>
        <v>0.03205807310916641</v>
      </c>
      <c r="N34" s="37">
        <f t="shared" si="3"/>
        <v>112109</v>
      </c>
      <c r="O34" s="32">
        <f t="shared" si="4"/>
        <v>0.13753005544923697</v>
      </c>
      <c r="P34" s="33"/>
      <c r="Q34" s="37">
        <v>10879</v>
      </c>
      <c r="R34" s="37">
        <f>IF(Q34&lt;1,"",R33+Q34)</f>
        <v>314144</v>
      </c>
      <c r="S34" s="37">
        <f>IF(Q34&lt;1,"",S33+Q34)</f>
        <v>803775</v>
      </c>
      <c r="U34" s="37">
        <f t="shared" si="14"/>
        <v>11172</v>
      </c>
      <c r="V34" s="32">
        <f t="shared" si="5"/>
        <v>0.0368746946912586</v>
      </c>
      <c r="W34" s="37">
        <f t="shared" si="6"/>
        <v>-123494</v>
      </c>
      <c r="X34" s="32">
        <f t="shared" si="7"/>
        <v>-0.13318033925430484</v>
      </c>
    </row>
    <row r="35" spans="2:24" ht="16.5" customHeight="1">
      <c r="B35" s="34">
        <v>39562</v>
      </c>
      <c r="C35" s="29"/>
      <c r="D35" s="35">
        <v>15162</v>
      </c>
      <c r="E35" s="35">
        <f t="shared" si="8"/>
        <v>308723</v>
      </c>
      <c r="F35" s="35">
        <f t="shared" si="9"/>
        <v>830322</v>
      </c>
      <c r="G35" s="36"/>
      <c r="H35" s="35">
        <v>16827</v>
      </c>
      <c r="I35" s="35">
        <f t="shared" si="10"/>
        <v>319799</v>
      </c>
      <c r="J35" s="35">
        <f t="shared" si="11"/>
        <v>944096</v>
      </c>
      <c r="K35" s="31"/>
      <c r="L35" s="37">
        <f t="shared" si="1"/>
        <v>11076</v>
      </c>
      <c r="M35" s="32">
        <f t="shared" si="2"/>
        <v>0.03587682161678916</v>
      </c>
      <c r="N35" s="37">
        <f t="shared" si="3"/>
        <v>113774</v>
      </c>
      <c r="O35" s="32">
        <f t="shared" si="4"/>
        <v>0.1370239497447978</v>
      </c>
      <c r="P35" s="33"/>
      <c r="Q35" s="37">
        <v>17764</v>
      </c>
      <c r="R35" s="37">
        <f t="shared" si="12"/>
        <v>331908</v>
      </c>
      <c r="S35" s="37">
        <f t="shared" si="13"/>
        <v>821539</v>
      </c>
      <c r="U35" s="37">
        <f t="shared" si="14"/>
        <v>12109</v>
      </c>
      <c r="V35" s="32">
        <f t="shared" si="5"/>
        <v>0.03786440858164034</v>
      </c>
      <c r="W35" s="37">
        <f t="shared" si="6"/>
        <v>-122557</v>
      </c>
      <c r="X35" s="32">
        <f t="shared" si="7"/>
        <v>-0.12981412907161982</v>
      </c>
    </row>
    <row r="36" spans="2:24" ht="16.5" customHeight="1">
      <c r="B36" s="34">
        <v>39563</v>
      </c>
      <c r="C36" s="29"/>
      <c r="D36" s="35">
        <v>13849</v>
      </c>
      <c r="E36" s="35">
        <f t="shared" si="8"/>
        <v>322572</v>
      </c>
      <c r="F36" s="35">
        <f t="shared" si="9"/>
        <v>844171</v>
      </c>
      <c r="G36" s="36"/>
      <c r="H36" s="35">
        <v>22153</v>
      </c>
      <c r="I36" s="35">
        <f t="shared" si="10"/>
        <v>341952</v>
      </c>
      <c r="J36" s="35">
        <f t="shared" si="11"/>
        <v>966249</v>
      </c>
      <c r="K36" s="31"/>
      <c r="L36" s="37">
        <f t="shared" si="1"/>
        <v>19380</v>
      </c>
      <c r="M36" s="32">
        <f t="shared" si="2"/>
        <v>0.06007961013355158</v>
      </c>
      <c r="N36" s="37">
        <f t="shared" si="3"/>
        <v>122078</v>
      </c>
      <c r="O36" s="32">
        <f t="shared" si="4"/>
        <v>0.14461288056566737</v>
      </c>
      <c r="P36" s="33"/>
      <c r="Q36" s="37">
        <v>29981</v>
      </c>
      <c r="R36" s="37">
        <f t="shared" si="12"/>
        <v>361889</v>
      </c>
      <c r="S36" s="37">
        <f t="shared" si="13"/>
        <v>851520</v>
      </c>
      <c r="U36" s="37">
        <f t="shared" si="14"/>
        <v>19937</v>
      </c>
      <c r="V36" s="32">
        <f t="shared" si="5"/>
        <v>0.05830350458543889</v>
      </c>
      <c r="W36" s="37">
        <f t="shared" si="6"/>
        <v>-114729</v>
      </c>
      <c r="X36" s="32">
        <f t="shared" si="7"/>
        <v>-0.11873647475961165</v>
      </c>
    </row>
    <row r="37" spans="2:24" ht="16.5" customHeight="1">
      <c r="B37" s="34">
        <v>39564</v>
      </c>
      <c r="C37" s="29"/>
      <c r="D37" s="35">
        <v>12653</v>
      </c>
      <c r="E37" s="35">
        <f t="shared" si="8"/>
        <v>335225</v>
      </c>
      <c r="F37" s="35">
        <f t="shared" si="9"/>
        <v>856824</v>
      </c>
      <c r="G37" s="36"/>
      <c r="H37" s="35">
        <v>35750</v>
      </c>
      <c r="I37" s="35">
        <f t="shared" si="10"/>
        <v>377702</v>
      </c>
      <c r="J37" s="35">
        <f t="shared" si="11"/>
        <v>1001999</v>
      </c>
      <c r="K37" s="31"/>
      <c r="L37" s="37">
        <f t="shared" si="1"/>
        <v>42477</v>
      </c>
      <c r="M37" s="32">
        <f t="shared" si="2"/>
        <v>0.12671190991125364</v>
      </c>
      <c r="N37" s="37">
        <f t="shared" si="3"/>
        <v>145175</v>
      </c>
      <c r="O37" s="32">
        <f t="shared" si="4"/>
        <v>0.169433862730269</v>
      </c>
      <c r="P37" s="33"/>
      <c r="Q37" s="37">
        <v>30409</v>
      </c>
      <c r="R37" s="37">
        <f t="shared" si="12"/>
        <v>392298</v>
      </c>
      <c r="S37" s="37">
        <f t="shared" si="13"/>
        <v>881929</v>
      </c>
      <c r="U37" s="37">
        <f t="shared" si="14"/>
        <v>14596</v>
      </c>
      <c r="V37" s="32">
        <f t="shared" si="5"/>
        <v>0.0386442221645636</v>
      </c>
      <c r="W37" s="37">
        <f t="shared" si="6"/>
        <v>-120070</v>
      </c>
      <c r="X37" s="32">
        <f t="shared" si="7"/>
        <v>-0.11983045891263365</v>
      </c>
    </row>
    <row r="38" spans="2:24" ht="16.5" customHeight="1">
      <c r="B38" s="34">
        <v>39565</v>
      </c>
      <c r="C38" s="29"/>
      <c r="D38" s="35">
        <v>22737</v>
      </c>
      <c r="E38" s="35">
        <f t="shared" si="8"/>
        <v>357962</v>
      </c>
      <c r="F38" s="35">
        <f t="shared" si="9"/>
        <v>879561</v>
      </c>
      <c r="G38" s="36"/>
      <c r="H38" s="35">
        <v>37606</v>
      </c>
      <c r="I38" s="35">
        <f t="shared" si="10"/>
        <v>415308</v>
      </c>
      <c r="J38" s="35">
        <f t="shared" si="11"/>
        <v>1039605</v>
      </c>
      <c r="K38" s="31"/>
      <c r="L38" s="37">
        <f t="shared" si="1"/>
        <v>57346</v>
      </c>
      <c r="M38" s="32">
        <f t="shared" si="2"/>
        <v>0.16020136215575956</v>
      </c>
      <c r="N38" s="37">
        <f t="shared" si="3"/>
        <v>160044</v>
      </c>
      <c r="O38" s="32">
        <f t="shared" si="4"/>
        <v>0.18195895452390454</v>
      </c>
      <c r="P38" s="33"/>
      <c r="Q38" s="37">
        <v>17259</v>
      </c>
      <c r="R38" s="37">
        <f t="shared" si="12"/>
        <v>409557</v>
      </c>
      <c r="S38" s="37">
        <f t="shared" si="13"/>
        <v>899188</v>
      </c>
      <c r="U38" s="37">
        <f t="shared" si="14"/>
        <v>-5751</v>
      </c>
      <c r="V38" s="32">
        <f t="shared" si="5"/>
        <v>-0.013847554104423706</v>
      </c>
      <c r="W38" s="37">
        <f t="shared" si="6"/>
        <v>-140417</v>
      </c>
      <c r="X38" s="32">
        <f t="shared" si="7"/>
        <v>-0.13506764588473508</v>
      </c>
    </row>
    <row r="39" spans="2:24" ht="16.5" customHeight="1">
      <c r="B39" s="34">
        <v>39566</v>
      </c>
      <c r="C39" s="29"/>
      <c r="D39" s="35">
        <v>33228</v>
      </c>
      <c r="E39" s="35">
        <f t="shared" si="8"/>
        <v>391190</v>
      </c>
      <c r="F39" s="35">
        <f t="shared" si="9"/>
        <v>912789</v>
      </c>
      <c r="G39" s="36"/>
      <c r="H39" s="35">
        <v>23839</v>
      </c>
      <c r="I39" s="35">
        <f t="shared" si="10"/>
        <v>439147</v>
      </c>
      <c r="J39" s="35">
        <f t="shared" si="11"/>
        <v>1063444</v>
      </c>
      <c r="K39" s="31"/>
      <c r="L39" s="37">
        <f t="shared" si="1"/>
        <v>47957</v>
      </c>
      <c r="M39" s="32">
        <f t="shared" si="2"/>
        <v>0.12259260206037986</v>
      </c>
      <c r="N39" s="37">
        <f t="shared" si="3"/>
        <v>150655</v>
      </c>
      <c r="O39" s="32">
        <f t="shared" si="4"/>
        <v>0.16504909677921184</v>
      </c>
      <c r="P39" s="33"/>
      <c r="Q39" s="37">
        <v>21414</v>
      </c>
      <c r="R39" s="37">
        <f t="shared" si="12"/>
        <v>430971</v>
      </c>
      <c r="S39" s="37">
        <f t="shared" si="13"/>
        <v>920602</v>
      </c>
      <c r="U39" s="37">
        <f t="shared" si="14"/>
        <v>-8176</v>
      </c>
      <c r="V39" s="32">
        <f t="shared" si="5"/>
        <v>-0.018617911542148757</v>
      </c>
      <c r="W39" s="37">
        <f t="shared" si="6"/>
        <v>-142842</v>
      </c>
      <c r="X39" s="32">
        <f t="shared" si="7"/>
        <v>-0.1343201898736558</v>
      </c>
    </row>
    <row r="40" spans="2:24" ht="16.5" customHeight="1">
      <c r="B40" s="34">
        <v>39567</v>
      </c>
      <c r="C40" s="29"/>
      <c r="D40" s="35">
        <v>36559</v>
      </c>
      <c r="E40" s="35">
        <f t="shared" si="8"/>
        <v>427749</v>
      </c>
      <c r="F40" s="35">
        <f t="shared" si="9"/>
        <v>949348</v>
      </c>
      <c r="G40" s="36"/>
      <c r="H40" s="35">
        <v>29936</v>
      </c>
      <c r="I40" s="35">
        <f t="shared" si="10"/>
        <v>469083</v>
      </c>
      <c r="J40" s="35">
        <f t="shared" si="11"/>
        <v>1093380</v>
      </c>
      <c r="K40" s="31"/>
      <c r="L40" s="37">
        <f t="shared" si="1"/>
        <v>41334</v>
      </c>
      <c r="M40" s="32">
        <f t="shared" si="2"/>
        <v>0.09663143572515658</v>
      </c>
      <c r="N40" s="37">
        <f t="shared" si="3"/>
        <v>144032</v>
      </c>
      <c r="O40" s="32">
        <f t="shared" si="4"/>
        <v>0.15171675718493113</v>
      </c>
      <c r="P40" s="33"/>
      <c r="Q40" s="37">
        <v>25816</v>
      </c>
      <c r="R40" s="37">
        <f t="shared" si="12"/>
        <v>456787</v>
      </c>
      <c r="S40" s="37">
        <f t="shared" si="13"/>
        <v>946418</v>
      </c>
      <c r="U40" s="37">
        <f t="shared" si="14"/>
        <v>-12296</v>
      </c>
      <c r="V40" s="32">
        <f t="shared" si="5"/>
        <v>-0.026212845061534953</v>
      </c>
      <c r="W40" s="37">
        <f t="shared" si="6"/>
        <v>-146962</v>
      </c>
      <c r="X40" s="32">
        <f t="shared" si="7"/>
        <v>-0.13441072637143536</v>
      </c>
    </row>
    <row r="41" spans="2:24" ht="18" customHeight="1">
      <c r="B41" s="34">
        <v>39568</v>
      </c>
      <c r="C41" s="29"/>
      <c r="D41" s="39">
        <v>19179</v>
      </c>
      <c r="E41" s="38">
        <f t="shared" si="8"/>
        <v>446928</v>
      </c>
      <c r="F41" s="38">
        <f t="shared" si="9"/>
        <v>968527</v>
      </c>
      <c r="G41" s="36"/>
      <c r="H41" s="39">
        <v>31567</v>
      </c>
      <c r="I41" s="38">
        <f t="shared" si="10"/>
        <v>500650</v>
      </c>
      <c r="J41" s="38">
        <f t="shared" si="11"/>
        <v>1124947</v>
      </c>
      <c r="K41" s="31"/>
      <c r="L41" s="37">
        <f t="shared" si="1"/>
        <v>53722</v>
      </c>
      <c r="M41" s="32">
        <f t="shared" si="2"/>
        <v>0.1202028067160706</v>
      </c>
      <c r="N41" s="37">
        <f t="shared" si="3"/>
        <v>156420</v>
      </c>
      <c r="O41" s="32">
        <f t="shared" si="4"/>
        <v>0.16150298339643604</v>
      </c>
      <c r="P41" s="33"/>
      <c r="Q41" s="37">
        <v>21728</v>
      </c>
      <c r="R41" s="41">
        <f t="shared" si="12"/>
        <v>478515</v>
      </c>
      <c r="S41" s="41">
        <f t="shared" si="13"/>
        <v>968146</v>
      </c>
      <c r="U41" s="37">
        <f t="shared" si="14"/>
        <v>-22135</v>
      </c>
      <c r="V41" s="32">
        <f t="shared" si="5"/>
        <v>-0.044212523719165085</v>
      </c>
      <c r="W41" s="37">
        <f t="shared" si="6"/>
        <v>-156801</v>
      </c>
      <c r="X41" s="32">
        <f t="shared" si="7"/>
        <v>-0.13938523325987803</v>
      </c>
    </row>
    <row r="42" spans="2:24" ht="11.25" customHeight="1">
      <c r="B42" s="29"/>
      <c r="C42" s="29"/>
      <c r="D42" s="30"/>
      <c r="E42" s="30"/>
      <c r="F42" s="30"/>
      <c r="G42" s="30"/>
      <c r="H42" s="30"/>
      <c r="I42" s="30"/>
      <c r="J42" s="30"/>
      <c r="K42" s="31"/>
      <c r="L42" s="30"/>
      <c r="M42" s="33"/>
      <c r="N42" s="33"/>
      <c r="O42" s="33"/>
      <c r="P42" s="33"/>
      <c r="Q42" s="30"/>
      <c r="R42" s="30"/>
      <c r="S42" s="30"/>
      <c r="U42" s="30"/>
      <c r="V42" s="33"/>
      <c r="W42" s="33"/>
      <c r="X42" s="33"/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2007-02-16T06:30:21Z</cp:lastPrinted>
  <dcterms:created xsi:type="dcterms:W3CDTF">2003-10-20T07:27:17Z</dcterms:created>
  <dcterms:modified xsi:type="dcterms:W3CDTF">2009-05-04T08:45:39Z</dcterms:modified>
  <cp:category/>
  <cp:version/>
  <cp:contentType/>
  <cp:contentStatus/>
</cp:coreProperties>
</file>