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Şubat-2009" sheetId="1" r:id="rId1"/>
  </sheets>
  <definedNames/>
  <calcPr fullCalcOnLoad="1"/>
</workbook>
</file>

<file path=xl/sharedStrings.xml><?xml version="1.0" encoding="utf-8"?>
<sst xmlns="http://schemas.openxmlformats.org/spreadsheetml/2006/main" count="38" uniqueCount="13">
  <si>
    <t>TARİH</t>
  </si>
  <si>
    <t>AYLIK</t>
  </si>
  <si>
    <t>YILLIK</t>
  </si>
  <si>
    <t>GEÇEN AYLAR DEVİR</t>
  </si>
  <si>
    <t>GÜNLÜK</t>
  </si>
  <si>
    <t>2007 YILI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</si>
  <si>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</si>
  <si>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</si>
  <si>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</si>
  <si>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</si>
  <si>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t>2009 YILI</t>
  </si>
  <si>
    <t>2008 / 2009 YILI KARŞILAŞTIRMASI</t>
  </si>
  <si>
    <t>-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</si>
</sst>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8"/>
      <color indexed="48"/>
      <name val="Arial"/>
      <family val="2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 quotePrefix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7" fontId="4" fillId="0" borderId="6" xfId="0" applyNumberFormat="1" applyFont="1" applyBorder="1" applyAlignment="1">
      <alignment horizontal="center" vertical="center"/>
    </xf>
    <xf numFmtId="187" fontId="4" fillId="0" borderId="7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showGridLines="0" tabSelected="1" view="pageBreakPreview" zoomScale="75" zoomScaleNormal="75" zoomScaleSheetLayoutView="75" workbookViewId="0" topLeftCell="B1">
      <selection activeCell="X41" sqref="X41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3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24" s="2" customFormat="1" ht="22.5" customHeight="1">
      <c r="B3" s="55" t="s"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ht="11.25" customHeight="1"/>
    <row r="5" spans="2:24" ht="6" customHeight="1">
      <c r="B5" s="63" t="s">
        <v>0</v>
      </c>
      <c r="C5" s="6"/>
      <c r="D5" s="7"/>
      <c r="E5" s="8"/>
      <c r="F5" s="9"/>
      <c r="H5" s="7"/>
      <c r="I5" s="8"/>
      <c r="J5" s="9"/>
      <c r="L5" s="41" t="s">
        <v>8</v>
      </c>
      <c r="M5" s="42"/>
      <c r="N5" s="42"/>
      <c r="O5" s="56"/>
      <c r="P5" s="10"/>
      <c r="Q5" s="7"/>
      <c r="R5" s="8"/>
      <c r="S5" s="9"/>
      <c r="U5" s="41" t="s">
        <v>11</v>
      </c>
      <c r="V5" s="42"/>
      <c r="W5" s="42"/>
      <c r="X5" s="56"/>
    </row>
    <row r="6" spans="2:24" s="11" customFormat="1" ht="18" customHeight="1">
      <c r="B6" s="63"/>
      <c r="C6" s="6"/>
      <c r="D6" s="44" t="s">
        <v>5</v>
      </c>
      <c r="E6" s="45"/>
      <c r="F6" s="46"/>
      <c r="G6" s="12"/>
      <c r="H6" s="44" t="s">
        <v>7</v>
      </c>
      <c r="I6" s="45"/>
      <c r="J6" s="46"/>
      <c r="K6" s="12"/>
      <c r="L6" s="57"/>
      <c r="M6" s="58"/>
      <c r="N6" s="58"/>
      <c r="O6" s="59"/>
      <c r="P6" s="10"/>
      <c r="Q6" s="44" t="s">
        <v>10</v>
      </c>
      <c r="R6" s="45"/>
      <c r="S6" s="46"/>
      <c r="U6" s="57"/>
      <c r="V6" s="58"/>
      <c r="W6" s="58"/>
      <c r="X6" s="59"/>
    </row>
    <row r="7" spans="2:24" s="11" customFormat="1" ht="16.5" customHeight="1">
      <c r="B7" s="63"/>
      <c r="C7" s="6"/>
      <c r="D7" s="47" t="s">
        <v>3</v>
      </c>
      <c r="E7" s="48"/>
      <c r="F7" s="49"/>
      <c r="G7" s="16"/>
      <c r="H7" s="47" t="s">
        <v>3</v>
      </c>
      <c r="I7" s="48"/>
      <c r="J7" s="49"/>
      <c r="K7" s="16"/>
      <c r="L7" s="57"/>
      <c r="M7" s="58"/>
      <c r="N7" s="58"/>
      <c r="O7" s="59"/>
      <c r="P7" s="10"/>
      <c r="Q7" s="47" t="s">
        <v>3</v>
      </c>
      <c r="R7" s="48"/>
      <c r="S7" s="49"/>
      <c r="U7" s="57"/>
      <c r="V7" s="58"/>
      <c r="W7" s="58"/>
      <c r="X7" s="59"/>
    </row>
    <row r="8" spans="2:24" s="11" customFormat="1" ht="9" customHeight="1">
      <c r="B8" s="63"/>
      <c r="C8" s="6"/>
      <c r="D8" s="13"/>
      <c r="E8" s="14"/>
      <c r="F8" s="15"/>
      <c r="G8" s="16"/>
      <c r="H8" s="13"/>
      <c r="I8" s="14"/>
      <c r="J8" s="15"/>
      <c r="K8" s="16"/>
      <c r="L8" s="57"/>
      <c r="M8" s="58"/>
      <c r="N8" s="58"/>
      <c r="O8" s="59"/>
      <c r="P8" s="10"/>
      <c r="Q8" s="17"/>
      <c r="R8" s="18"/>
      <c r="S8" s="19"/>
      <c r="U8" s="57"/>
      <c r="V8" s="58"/>
      <c r="W8" s="58"/>
      <c r="X8" s="59"/>
    </row>
    <row r="9" spans="2:24" s="11" customFormat="1" ht="20.25" customHeight="1">
      <c r="B9" s="63"/>
      <c r="C9" s="6"/>
      <c r="D9" s="52">
        <v>125446</v>
      </c>
      <c r="E9" s="53"/>
      <c r="F9" s="54"/>
      <c r="G9" s="20"/>
      <c r="H9" s="52">
        <v>140306</v>
      </c>
      <c r="I9" s="53"/>
      <c r="J9" s="54"/>
      <c r="K9" s="20"/>
      <c r="L9" s="57"/>
      <c r="M9" s="58"/>
      <c r="N9" s="58"/>
      <c r="O9" s="59"/>
      <c r="P9" s="10"/>
      <c r="Q9" s="52">
        <v>106539</v>
      </c>
      <c r="R9" s="53"/>
      <c r="S9" s="54"/>
      <c r="U9" s="57"/>
      <c r="V9" s="58"/>
      <c r="W9" s="58"/>
      <c r="X9" s="59"/>
    </row>
    <row r="10" spans="2:24" ht="4.5" customHeight="1">
      <c r="B10" s="63"/>
      <c r="C10" s="6"/>
      <c r="D10" s="21"/>
      <c r="E10" s="22"/>
      <c r="F10" s="22"/>
      <c r="H10" s="22"/>
      <c r="I10" s="22"/>
      <c r="J10" s="23"/>
      <c r="L10" s="60"/>
      <c r="M10" s="61"/>
      <c r="N10" s="61"/>
      <c r="O10" s="62"/>
      <c r="P10" s="10"/>
      <c r="Q10" s="21"/>
      <c r="R10" s="22"/>
      <c r="S10" s="23"/>
      <c r="U10" s="60"/>
      <c r="V10" s="61"/>
      <c r="W10" s="61"/>
      <c r="X10" s="62"/>
    </row>
    <row r="11" spans="2:24" ht="48.75" customHeight="1">
      <c r="B11" s="63"/>
      <c r="C11" s="6"/>
      <c r="D11" s="24" t="s">
        <v>4</v>
      </c>
      <c r="E11" s="25" t="s">
        <v>1</v>
      </c>
      <c r="F11" s="24" t="s">
        <v>2</v>
      </c>
      <c r="G11" s="26"/>
      <c r="H11" s="24" t="s">
        <v>4</v>
      </c>
      <c r="I11" s="25" t="s">
        <v>1</v>
      </c>
      <c r="J11" s="24" t="s">
        <v>2</v>
      </c>
      <c r="K11" s="27"/>
      <c r="L11" s="50" t="s">
        <v>1</v>
      </c>
      <c r="M11" s="51"/>
      <c r="N11" s="50" t="s">
        <v>2</v>
      </c>
      <c r="O11" s="51"/>
      <c r="P11" s="28"/>
      <c r="Q11" s="24" t="s">
        <v>4</v>
      </c>
      <c r="R11" s="25" t="s">
        <v>1</v>
      </c>
      <c r="S11" s="24" t="s">
        <v>2</v>
      </c>
      <c r="U11" s="50" t="s">
        <v>1</v>
      </c>
      <c r="V11" s="51"/>
      <c r="W11" s="50" t="s">
        <v>2</v>
      </c>
      <c r="X11" s="51"/>
    </row>
    <row r="12" spans="2:24" ht="16.5" customHeight="1">
      <c r="B12" s="34">
        <v>39479</v>
      </c>
      <c r="C12" s="29"/>
      <c r="D12" s="35">
        <v>3944</v>
      </c>
      <c r="E12" s="35">
        <f>D12</f>
        <v>3944</v>
      </c>
      <c r="F12" s="35">
        <f>E12+D9</f>
        <v>129390</v>
      </c>
      <c r="G12" s="36"/>
      <c r="H12" s="35">
        <v>5930</v>
      </c>
      <c r="I12" s="35">
        <f>H12</f>
        <v>5930</v>
      </c>
      <c r="J12" s="35">
        <f>I12+H9</f>
        <v>146236</v>
      </c>
      <c r="K12" s="31"/>
      <c r="L12" s="37">
        <f>I12-E12</f>
        <v>1986</v>
      </c>
      <c r="M12" s="32">
        <f>L12/E12</f>
        <v>0.5035496957403651</v>
      </c>
      <c r="N12" s="37">
        <f>J12-F12</f>
        <v>16846</v>
      </c>
      <c r="O12" s="32">
        <f>N12/F12</f>
        <v>0.13019553288507613</v>
      </c>
      <c r="P12" s="33"/>
      <c r="Q12" s="37">
        <v>6010</v>
      </c>
      <c r="R12" s="37">
        <f>Q12</f>
        <v>6010</v>
      </c>
      <c r="S12" s="37">
        <f>R12+Q9</f>
        <v>112549</v>
      </c>
      <c r="U12" s="37">
        <f aca="true" t="shared" si="0" ref="U12:U27">IF(R12="","",R12-I12)</f>
        <v>80</v>
      </c>
      <c r="V12" s="32">
        <f>IF(U12="","",U12/I12)</f>
        <v>0.013490725126475547</v>
      </c>
      <c r="W12" s="37">
        <f>IF(S12="","",S12-J12)</f>
        <v>-33687</v>
      </c>
      <c r="X12" s="32">
        <f>IF(W12="","",W12/J12)</f>
        <v>-0.2303605131431385</v>
      </c>
    </row>
    <row r="13" spans="2:24" ht="16.5" customHeight="1">
      <c r="B13" s="34">
        <v>39480</v>
      </c>
      <c r="C13" s="29"/>
      <c r="D13" s="35">
        <v>4240</v>
      </c>
      <c r="E13" s="35">
        <f>E12+D13</f>
        <v>8184</v>
      </c>
      <c r="F13" s="35">
        <f>F12+D13</f>
        <v>133630</v>
      </c>
      <c r="G13" s="36"/>
      <c r="H13" s="35">
        <v>6957</v>
      </c>
      <c r="I13" s="35">
        <f>I12+H13</f>
        <v>12887</v>
      </c>
      <c r="J13" s="35">
        <f>H13+J12</f>
        <v>153193</v>
      </c>
      <c r="K13" s="31"/>
      <c r="L13" s="37">
        <f aca="true" t="shared" si="1" ref="L13:L39">I13-E13</f>
        <v>4703</v>
      </c>
      <c r="M13" s="32">
        <f aca="true" t="shared" si="2" ref="M13:M39">L13/E13</f>
        <v>0.5746578690127078</v>
      </c>
      <c r="N13" s="37">
        <f aca="true" t="shared" si="3" ref="N13:N39">J13-F13</f>
        <v>19563</v>
      </c>
      <c r="O13" s="32">
        <f aca="true" t="shared" si="4" ref="O13:O39">N13/F13</f>
        <v>0.14639676719299557</v>
      </c>
      <c r="P13" s="33"/>
      <c r="Q13" s="37">
        <v>4137</v>
      </c>
      <c r="R13" s="37">
        <f>IF(Q13&lt;1,"",R12+Q13)</f>
        <v>10147</v>
      </c>
      <c r="S13" s="37">
        <f>IF(Q13&lt;1,"",S12+Q13)</f>
        <v>116686</v>
      </c>
      <c r="U13" s="37">
        <f t="shared" si="0"/>
        <v>-2740</v>
      </c>
      <c r="V13" s="32">
        <f aca="true" t="shared" si="5" ref="V13:V40">IF(U13="","",U13/I13)</f>
        <v>-0.21261736633817024</v>
      </c>
      <c r="W13" s="37">
        <f aca="true" t="shared" si="6" ref="W13:W40">IF(S13="","",S13-J13)</f>
        <v>-36507</v>
      </c>
      <c r="X13" s="32">
        <f aca="true" t="shared" si="7" ref="X13:X40">IF(W13="","",W13/J13)</f>
        <v>-0.2383072333592266</v>
      </c>
    </row>
    <row r="14" spans="2:24" ht="16.5" customHeight="1">
      <c r="B14" s="34">
        <v>39481</v>
      </c>
      <c r="C14" s="29"/>
      <c r="D14" s="35">
        <v>6772</v>
      </c>
      <c r="E14" s="35">
        <f aca="true" t="shared" si="8" ref="E14:E39">E13+D14</f>
        <v>14956</v>
      </c>
      <c r="F14" s="35">
        <f aca="true" t="shared" si="9" ref="F14:F39">F13+D14</f>
        <v>140402</v>
      </c>
      <c r="G14" s="36"/>
      <c r="H14" s="35">
        <v>8551</v>
      </c>
      <c r="I14" s="35">
        <f aca="true" t="shared" si="10" ref="I14:I40">I13+H14</f>
        <v>21438</v>
      </c>
      <c r="J14" s="35">
        <f aca="true" t="shared" si="11" ref="J14:J40">H14+J13</f>
        <v>161744</v>
      </c>
      <c r="K14" s="31"/>
      <c r="L14" s="37">
        <f t="shared" si="1"/>
        <v>6482</v>
      </c>
      <c r="M14" s="32">
        <f t="shared" si="2"/>
        <v>0.43340465365070874</v>
      </c>
      <c r="N14" s="37">
        <f t="shared" si="3"/>
        <v>21342</v>
      </c>
      <c r="O14" s="32">
        <f t="shared" si="4"/>
        <v>0.1520063816754747</v>
      </c>
      <c r="P14" s="33"/>
      <c r="Q14" s="37">
        <v>4330</v>
      </c>
      <c r="R14" s="37">
        <f aca="true" t="shared" si="12" ref="R14:R40">IF(Q14&lt;1,"",R13+Q14)</f>
        <v>14477</v>
      </c>
      <c r="S14" s="37">
        <f aca="true" t="shared" si="13" ref="S14:S40">IF(Q14&lt;1,"",S13+Q14)</f>
        <v>121016</v>
      </c>
      <c r="U14" s="37">
        <f t="shared" si="0"/>
        <v>-6961</v>
      </c>
      <c r="V14" s="32">
        <f t="shared" si="5"/>
        <v>-0.32470379699598845</v>
      </c>
      <c r="W14" s="37">
        <f t="shared" si="6"/>
        <v>-40728</v>
      </c>
      <c r="X14" s="32">
        <f t="shared" si="7"/>
        <v>-0.25180532199030564</v>
      </c>
    </row>
    <row r="15" spans="2:24" ht="16.5" customHeight="1">
      <c r="B15" s="34">
        <v>39482</v>
      </c>
      <c r="C15" s="29"/>
      <c r="D15" s="35">
        <v>6707</v>
      </c>
      <c r="E15" s="35">
        <f t="shared" si="8"/>
        <v>21663</v>
      </c>
      <c r="F15" s="35">
        <f t="shared" si="9"/>
        <v>147109</v>
      </c>
      <c r="G15" s="36"/>
      <c r="H15" s="35">
        <v>4638</v>
      </c>
      <c r="I15" s="35">
        <f t="shared" si="10"/>
        <v>26076</v>
      </c>
      <c r="J15" s="35">
        <f t="shared" si="11"/>
        <v>166382</v>
      </c>
      <c r="K15" s="31"/>
      <c r="L15" s="37">
        <f t="shared" si="1"/>
        <v>4413</v>
      </c>
      <c r="M15" s="32">
        <f t="shared" si="2"/>
        <v>0.2037113973133915</v>
      </c>
      <c r="N15" s="37">
        <f t="shared" si="3"/>
        <v>19273</v>
      </c>
      <c r="O15" s="32">
        <f t="shared" si="4"/>
        <v>0.13101169880836658</v>
      </c>
      <c r="P15" s="33"/>
      <c r="Q15" s="37">
        <v>3612</v>
      </c>
      <c r="R15" s="37">
        <f t="shared" si="12"/>
        <v>18089</v>
      </c>
      <c r="S15" s="37">
        <f t="shared" si="13"/>
        <v>124628</v>
      </c>
      <c r="U15" s="37">
        <f t="shared" si="0"/>
        <v>-7987</v>
      </c>
      <c r="V15" s="32">
        <f t="shared" si="5"/>
        <v>-0.30629697806412026</v>
      </c>
      <c r="W15" s="37">
        <f t="shared" si="6"/>
        <v>-41754</v>
      </c>
      <c r="X15" s="32">
        <f t="shared" si="7"/>
        <v>-0.25095262708706473</v>
      </c>
    </row>
    <row r="16" spans="2:24" ht="16.5" customHeight="1">
      <c r="B16" s="34">
        <v>39483</v>
      </c>
      <c r="C16" s="29"/>
      <c r="D16" s="35">
        <v>2996</v>
      </c>
      <c r="E16" s="35">
        <f t="shared" si="8"/>
        <v>24659</v>
      </c>
      <c r="F16" s="35">
        <f t="shared" si="9"/>
        <v>150105</v>
      </c>
      <c r="G16" s="36"/>
      <c r="H16" s="35">
        <v>4751</v>
      </c>
      <c r="I16" s="35">
        <f t="shared" si="10"/>
        <v>30827</v>
      </c>
      <c r="J16" s="35">
        <f t="shared" si="11"/>
        <v>171133</v>
      </c>
      <c r="K16" s="31"/>
      <c r="L16" s="37">
        <f t="shared" si="1"/>
        <v>6168</v>
      </c>
      <c r="M16" s="32">
        <f t="shared" si="2"/>
        <v>0.25013179772091326</v>
      </c>
      <c r="N16" s="37">
        <f t="shared" si="3"/>
        <v>21028</v>
      </c>
      <c r="O16" s="32">
        <f t="shared" si="4"/>
        <v>0.14008860464341627</v>
      </c>
      <c r="P16" s="33"/>
      <c r="Q16" s="37">
        <v>2920</v>
      </c>
      <c r="R16" s="37">
        <f t="shared" si="12"/>
        <v>21009</v>
      </c>
      <c r="S16" s="37">
        <f t="shared" si="13"/>
        <v>127548</v>
      </c>
      <c r="U16" s="37">
        <f t="shared" si="0"/>
        <v>-9818</v>
      </c>
      <c r="V16" s="32">
        <f t="shared" si="5"/>
        <v>-0.3184870405813086</v>
      </c>
      <c r="W16" s="37">
        <f t="shared" si="6"/>
        <v>-43585</v>
      </c>
      <c r="X16" s="32">
        <f t="shared" si="7"/>
        <v>-0.2546849526391754</v>
      </c>
    </row>
    <row r="17" spans="2:24" ht="16.5" customHeight="1">
      <c r="B17" s="34">
        <v>39484</v>
      </c>
      <c r="C17" s="29"/>
      <c r="D17" s="35">
        <v>4069</v>
      </c>
      <c r="E17" s="35">
        <f t="shared" si="8"/>
        <v>28728</v>
      </c>
      <c r="F17" s="35">
        <f t="shared" si="9"/>
        <v>154174</v>
      </c>
      <c r="G17" s="36"/>
      <c r="H17" s="35">
        <v>3935</v>
      </c>
      <c r="I17" s="35">
        <f t="shared" si="10"/>
        <v>34762</v>
      </c>
      <c r="J17" s="35">
        <f t="shared" si="11"/>
        <v>175068</v>
      </c>
      <c r="K17" s="31"/>
      <c r="L17" s="37">
        <f t="shared" si="1"/>
        <v>6034</v>
      </c>
      <c r="M17" s="32">
        <f t="shared" si="2"/>
        <v>0.21003898635477583</v>
      </c>
      <c r="N17" s="37">
        <f t="shared" si="3"/>
        <v>20894</v>
      </c>
      <c r="O17" s="32">
        <f t="shared" si="4"/>
        <v>0.1355222021871392</v>
      </c>
      <c r="P17" s="33"/>
      <c r="Q17" s="37">
        <v>4343</v>
      </c>
      <c r="R17" s="37">
        <f t="shared" si="12"/>
        <v>25352</v>
      </c>
      <c r="S17" s="37">
        <f t="shared" si="13"/>
        <v>131891</v>
      </c>
      <c r="U17" s="37">
        <f t="shared" si="0"/>
        <v>-9410</v>
      </c>
      <c r="V17" s="32">
        <f t="shared" si="5"/>
        <v>-0.2706978884989356</v>
      </c>
      <c r="W17" s="37">
        <f t="shared" si="6"/>
        <v>-43177</v>
      </c>
      <c r="X17" s="32">
        <f t="shared" si="7"/>
        <v>-0.24662988096054106</v>
      </c>
    </row>
    <row r="18" spans="2:24" ht="16.5" customHeight="1">
      <c r="B18" s="34">
        <v>39485</v>
      </c>
      <c r="C18" s="29"/>
      <c r="D18" s="35">
        <v>2691</v>
      </c>
      <c r="E18" s="35">
        <f t="shared" si="8"/>
        <v>31419</v>
      </c>
      <c r="F18" s="35">
        <f t="shared" si="9"/>
        <v>156865</v>
      </c>
      <c r="G18" s="36"/>
      <c r="H18" s="35">
        <v>4634</v>
      </c>
      <c r="I18" s="35">
        <f t="shared" si="10"/>
        <v>39396</v>
      </c>
      <c r="J18" s="35">
        <f t="shared" si="11"/>
        <v>179702</v>
      </c>
      <c r="K18" s="31"/>
      <c r="L18" s="37">
        <f t="shared" si="1"/>
        <v>7977</v>
      </c>
      <c r="M18" s="32">
        <f t="shared" si="2"/>
        <v>0.2538909577007543</v>
      </c>
      <c r="N18" s="37">
        <f t="shared" si="3"/>
        <v>22837</v>
      </c>
      <c r="O18" s="32">
        <f t="shared" si="4"/>
        <v>0.1455837822331304</v>
      </c>
      <c r="P18" s="33"/>
      <c r="Q18" s="37">
        <v>5610</v>
      </c>
      <c r="R18" s="37">
        <f t="shared" si="12"/>
        <v>30962</v>
      </c>
      <c r="S18" s="37">
        <f t="shared" si="13"/>
        <v>137501</v>
      </c>
      <c r="U18" s="37">
        <f t="shared" si="0"/>
        <v>-8434</v>
      </c>
      <c r="V18" s="32">
        <f t="shared" si="5"/>
        <v>-0.21408264798456697</v>
      </c>
      <c r="W18" s="37">
        <f t="shared" si="6"/>
        <v>-42201</v>
      </c>
      <c r="X18" s="32">
        <f t="shared" si="7"/>
        <v>-0.23483878866122804</v>
      </c>
    </row>
    <row r="19" spans="2:24" ht="16.5" customHeight="1">
      <c r="B19" s="34">
        <v>39486</v>
      </c>
      <c r="C19" s="29"/>
      <c r="D19" s="35">
        <v>3522</v>
      </c>
      <c r="E19" s="35">
        <f t="shared" si="8"/>
        <v>34941</v>
      </c>
      <c r="F19" s="35">
        <f t="shared" si="9"/>
        <v>160387</v>
      </c>
      <c r="G19" s="36"/>
      <c r="H19" s="35">
        <v>4962</v>
      </c>
      <c r="I19" s="35">
        <f t="shared" si="10"/>
        <v>44358</v>
      </c>
      <c r="J19" s="35">
        <f t="shared" si="11"/>
        <v>184664</v>
      </c>
      <c r="K19" s="31"/>
      <c r="L19" s="37">
        <f t="shared" si="1"/>
        <v>9417</v>
      </c>
      <c r="M19" s="32">
        <f t="shared" si="2"/>
        <v>0.26951146217910193</v>
      </c>
      <c r="N19" s="37">
        <f t="shared" si="3"/>
        <v>24277</v>
      </c>
      <c r="O19" s="32">
        <f t="shared" si="4"/>
        <v>0.15136513557831993</v>
      </c>
      <c r="P19" s="33"/>
      <c r="Q19" s="37">
        <v>7195</v>
      </c>
      <c r="R19" s="37">
        <f t="shared" si="12"/>
        <v>38157</v>
      </c>
      <c r="S19" s="37">
        <f t="shared" si="13"/>
        <v>144696</v>
      </c>
      <c r="U19" s="37">
        <f t="shared" si="0"/>
        <v>-6201</v>
      </c>
      <c r="V19" s="32">
        <f t="shared" si="5"/>
        <v>-0.13979440010821048</v>
      </c>
      <c r="W19" s="37">
        <f t="shared" si="6"/>
        <v>-39968</v>
      </c>
      <c r="X19" s="32">
        <f t="shared" si="7"/>
        <v>-0.21643633843087987</v>
      </c>
    </row>
    <row r="20" spans="2:24" ht="16.5" customHeight="1">
      <c r="B20" s="34">
        <v>39487</v>
      </c>
      <c r="C20" s="29"/>
      <c r="D20" s="35">
        <v>4461</v>
      </c>
      <c r="E20" s="35">
        <f t="shared" si="8"/>
        <v>39402</v>
      </c>
      <c r="F20" s="35">
        <f t="shared" si="9"/>
        <v>164848</v>
      </c>
      <c r="G20" s="36"/>
      <c r="H20" s="35">
        <v>7037</v>
      </c>
      <c r="I20" s="35">
        <f t="shared" si="10"/>
        <v>51395</v>
      </c>
      <c r="J20" s="35">
        <f t="shared" si="11"/>
        <v>191701</v>
      </c>
      <c r="K20" s="31"/>
      <c r="L20" s="37">
        <f t="shared" si="1"/>
        <v>11993</v>
      </c>
      <c r="M20" s="32">
        <f t="shared" si="2"/>
        <v>0.30437541241561344</v>
      </c>
      <c r="N20" s="37">
        <f t="shared" si="3"/>
        <v>26853</v>
      </c>
      <c r="O20" s="32">
        <f t="shared" si="4"/>
        <v>0.16289551586916431</v>
      </c>
      <c r="P20" s="33"/>
      <c r="Q20" s="37">
        <v>4184</v>
      </c>
      <c r="R20" s="37">
        <f t="shared" si="12"/>
        <v>42341</v>
      </c>
      <c r="S20" s="37">
        <f t="shared" si="13"/>
        <v>148880</v>
      </c>
      <c r="U20" s="37">
        <f t="shared" si="0"/>
        <v>-9054</v>
      </c>
      <c r="V20" s="32">
        <f t="shared" si="5"/>
        <v>-0.1761649965949995</v>
      </c>
      <c r="W20" s="37">
        <f t="shared" si="6"/>
        <v>-42821</v>
      </c>
      <c r="X20" s="32">
        <f t="shared" si="7"/>
        <v>-0.22337389997965582</v>
      </c>
    </row>
    <row r="21" spans="2:24" ht="16.5" customHeight="1">
      <c r="B21" s="34">
        <v>39488</v>
      </c>
      <c r="C21" s="29"/>
      <c r="D21" s="35">
        <v>6494</v>
      </c>
      <c r="E21" s="35">
        <f t="shared" si="8"/>
        <v>45896</v>
      </c>
      <c r="F21" s="35">
        <f t="shared" si="9"/>
        <v>171342</v>
      </c>
      <c r="G21" s="36"/>
      <c r="H21" s="35">
        <v>8312</v>
      </c>
      <c r="I21" s="35">
        <f t="shared" si="10"/>
        <v>59707</v>
      </c>
      <c r="J21" s="35">
        <f t="shared" si="11"/>
        <v>200013</v>
      </c>
      <c r="K21" s="31"/>
      <c r="L21" s="37">
        <f t="shared" si="1"/>
        <v>13811</v>
      </c>
      <c r="M21" s="32">
        <f t="shared" si="2"/>
        <v>0.30091947010632736</v>
      </c>
      <c r="N21" s="37">
        <f t="shared" si="3"/>
        <v>28671</v>
      </c>
      <c r="O21" s="32">
        <f t="shared" si="4"/>
        <v>0.167332002661344</v>
      </c>
      <c r="P21" s="33"/>
      <c r="Q21" s="37">
        <v>4295</v>
      </c>
      <c r="R21" s="37">
        <f t="shared" si="12"/>
        <v>46636</v>
      </c>
      <c r="S21" s="37">
        <f t="shared" si="13"/>
        <v>153175</v>
      </c>
      <c r="U21" s="37">
        <f t="shared" si="0"/>
        <v>-13071</v>
      </c>
      <c r="V21" s="32">
        <f t="shared" si="5"/>
        <v>-0.21891905471720233</v>
      </c>
      <c r="W21" s="37">
        <f t="shared" si="6"/>
        <v>-46838</v>
      </c>
      <c r="X21" s="32">
        <f t="shared" si="7"/>
        <v>-0.23417477863938843</v>
      </c>
    </row>
    <row r="22" spans="2:24" ht="16.5" customHeight="1">
      <c r="B22" s="34">
        <v>39489</v>
      </c>
      <c r="C22" s="29"/>
      <c r="D22" s="35">
        <v>7978</v>
      </c>
      <c r="E22" s="35">
        <f t="shared" si="8"/>
        <v>53874</v>
      </c>
      <c r="F22" s="35">
        <f t="shared" si="9"/>
        <v>179320</v>
      </c>
      <c r="G22" s="36"/>
      <c r="H22" s="35">
        <v>3908</v>
      </c>
      <c r="I22" s="35">
        <f t="shared" si="10"/>
        <v>63615</v>
      </c>
      <c r="J22" s="35">
        <f t="shared" si="11"/>
        <v>203921</v>
      </c>
      <c r="K22" s="31"/>
      <c r="L22" s="37">
        <f t="shared" si="1"/>
        <v>9741</v>
      </c>
      <c r="M22" s="32">
        <f t="shared" si="2"/>
        <v>0.18081078071054682</v>
      </c>
      <c r="N22" s="37">
        <f t="shared" si="3"/>
        <v>24601</v>
      </c>
      <c r="O22" s="32">
        <f t="shared" si="4"/>
        <v>0.1371904974347535</v>
      </c>
      <c r="P22" s="33"/>
      <c r="Q22" s="37">
        <v>4268</v>
      </c>
      <c r="R22" s="37">
        <f t="shared" si="12"/>
        <v>50904</v>
      </c>
      <c r="S22" s="37">
        <f t="shared" si="13"/>
        <v>157443</v>
      </c>
      <c r="U22" s="37">
        <f t="shared" si="0"/>
        <v>-12711</v>
      </c>
      <c r="V22" s="32">
        <f t="shared" si="5"/>
        <v>-0.19981136524404622</v>
      </c>
      <c r="W22" s="37">
        <f t="shared" si="6"/>
        <v>-46478</v>
      </c>
      <c r="X22" s="32">
        <f t="shared" si="7"/>
        <v>-0.2279215970890688</v>
      </c>
    </row>
    <row r="23" spans="2:24" ht="16.5" customHeight="1">
      <c r="B23" s="34">
        <v>39490</v>
      </c>
      <c r="C23" s="29"/>
      <c r="D23" s="35">
        <v>4398</v>
      </c>
      <c r="E23" s="35">
        <f t="shared" si="8"/>
        <v>58272</v>
      </c>
      <c r="F23" s="35">
        <f t="shared" si="9"/>
        <v>183718</v>
      </c>
      <c r="G23" s="36"/>
      <c r="H23" s="35">
        <v>5109</v>
      </c>
      <c r="I23" s="35">
        <f t="shared" si="10"/>
        <v>68724</v>
      </c>
      <c r="J23" s="35">
        <f t="shared" si="11"/>
        <v>209030</v>
      </c>
      <c r="K23" s="31"/>
      <c r="L23" s="37">
        <f t="shared" si="1"/>
        <v>10452</v>
      </c>
      <c r="M23" s="32">
        <f t="shared" si="2"/>
        <v>0.1793657331136738</v>
      </c>
      <c r="N23" s="37">
        <f t="shared" si="3"/>
        <v>25312</v>
      </c>
      <c r="O23" s="32">
        <f t="shared" si="4"/>
        <v>0.1377763746611655</v>
      </c>
      <c r="P23" s="33"/>
      <c r="Q23" s="37">
        <v>3838</v>
      </c>
      <c r="R23" s="37">
        <f t="shared" si="12"/>
        <v>54742</v>
      </c>
      <c r="S23" s="37">
        <f t="shared" si="13"/>
        <v>161281</v>
      </c>
      <c r="U23" s="37">
        <f t="shared" si="0"/>
        <v>-13982</v>
      </c>
      <c r="V23" s="32">
        <f t="shared" si="5"/>
        <v>-0.2034514871078517</v>
      </c>
      <c r="W23" s="37">
        <f t="shared" si="6"/>
        <v>-47749</v>
      </c>
      <c r="X23" s="32">
        <f t="shared" si="7"/>
        <v>-0.2284313256470363</v>
      </c>
    </row>
    <row r="24" spans="2:24" ht="16.5" customHeight="1">
      <c r="B24" s="34">
        <v>39491</v>
      </c>
      <c r="C24" s="29"/>
      <c r="D24" s="35">
        <v>5029</v>
      </c>
      <c r="E24" s="35">
        <f t="shared" si="8"/>
        <v>63301</v>
      </c>
      <c r="F24" s="35">
        <f t="shared" si="9"/>
        <v>188747</v>
      </c>
      <c r="G24" s="36"/>
      <c r="H24" s="35">
        <v>3876</v>
      </c>
      <c r="I24" s="35">
        <f t="shared" si="10"/>
        <v>72600</v>
      </c>
      <c r="J24" s="35">
        <f t="shared" si="11"/>
        <v>212906</v>
      </c>
      <c r="K24" s="31"/>
      <c r="L24" s="37">
        <f t="shared" si="1"/>
        <v>9299</v>
      </c>
      <c r="M24" s="32">
        <f t="shared" si="2"/>
        <v>0.14690131277546958</v>
      </c>
      <c r="N24" s="37">
        <f t="shared" si="3"/>
        <v>24159</v>
      </c>
      <c r="O24" s="32">
        <f t="shared" si="4"/>
        <v>0.12799673637196882</v>
      </c>
      <c r="P24" s="33"/>
      <c r="Q24" s="37">
        <v>3835</v>
      </c>
      <c r="R24" s="37">
        <f t="shared" si="12"/>
        <v>58577</v>
      </c>
      <c r="S24" s="37">
        <f t="shared" si="13"/>
        <v>165116</v>
      </c>
      <c r="U24" s="37">
        <f t="shared" si="0"/>
        <v>-14023</v>
      </c>
      <c r="V24" s="32">
        <f t="shared" si="5"/>
        <v>-0.1931542699724518</v>
      </c>
      <c r="W24" s="37">
        <f t="shared" si="6"/>
        <v>-47790</v>
      </c>
      <c r="X24" s="32">
        <f t="shared" si="7"/>
        <v>-0.22446525696786376</v>
      </c>
    </row>
    <row r="25" spans="2:24" ht="16.5" customHeight="1">
      <c r="B25" s="34">
        <v>39492</v>
      </c>
      <c r="C25" s="29"/>
      <c r="D25" s="35">
        <v>3155</v>
      </c>
      <c r="E25" s="35">
        <f t="shared" si="8"/>
        <v>66456</v>
      </c>
      <c r="F25" s="35">
        <f t="shared" si="9"/>
        <v>191902</v>
      </c>
      <c r="G25" s="36"/>
      <c r="H25" s="35">
        <v>4623</v>
      </c>
      <c r="I25" s="35">
        <f t="shared" si="10"/>
        <v>77223</v>
      </c>
      <c r="J25" s="35">
        <f t="shared" si="11"/>
        <v>217529</v>
      </c>
      <c r="K25" s="31"/>
      <c r="L25" s="37">
        <f t="shared" si="1"/>
        <v>10767</v>
      </c>
      <c r="M25" s="32">
        <f t="shared" si="2"/>
        <v>0.16201697363669196</v>
      </c>
      <c r="N25" s="37">
        <f t="shared" si="3"/>
        <v>25627</v>
      </c>
      <c r="O25" s="32">
        <f t="shared" si="4"/>
        <v>0.13354212045731675</v>
      </c>
      <c r="P25" s="33"/>
      <c r="Q25" s="37">
        <v>7208</v>
      </c>
      <c r="R25" s="37">
        <f t="shared" si="12"/>
        <v>65785</v>
      </c>
      <c r="S25" s="37">
        <f t="shared" si="13"/>
        <v>172324</v>
      </c>
      <c r="U25" s="37">
        <f t="shared" si="0"/>
        <v>-11438</v>
      </c>
      <c r="V25" s="32">
        <f t="shared" si="5"/>
        <v>-0.14811649379071</v>
      </c>
      <c r="W25" s="37">
        <f t="shared" si="6"/>
        <v>-45205</v>
      </c>
      <c r="X25" s="32">
        <f t="shared" si="7"/>
        <v>-0.20781137227679988</v>
      </c>
    </row>
    <row r="26" spans="2:24" ht="16.5" customHeight="1">
      <c r="B26" s="34">
        <v>39493</v>
      </c>
      <c r="C26" s="29"/>
      <c r="D26" s="35">
        <v>4519</v>
      </c>
      <c r="E26" s="35">
        <f t="shared" si="8"/>
        <v>70975</v>
      </c>
      <c r="F26" s="35">
        <f t="shared" si="9"/>
        <v>196421</v>
      </c>
      <c r="G26" s="36"/>
      <c r="H26" s="35">
        <v>4959</v>
      </c>
      <c r="I26" s="35">
        <f t="shared" si="10"/>
        <v>82182</v>
      </c>
      <c r="J26" s="35">
        <f t="shared" si="11"/>
        <v>222488</v>
      </c>
      <c r="K26" s="31"/>
      <c r="L26" s="37">
        <f t="shared" si="1"/>
        <v>11207</v>
      </c>
      <c r="M26" s="32">
        <f t="shared" si="2"/>
        <v>0.1579006692497358</v>
      </c>
      <c r="N26" s="37">
        <f t="shared" si="3"/>
        <v>26067</v>
      </c>
      <c r="O26" s="32">
        <f t="shared" si="4"/>
        <v>0.13270984263393426</v>
      </c>
      <c r="P26" s="33"/>
      <c r="Q26" s="37">
        <v>7734</v>
      </c>
      <c r="R26" s="37">
        <f t="shared" si="12"/>
        <v>73519</v>
      </c>
      <c r="S26" s="37">
        <f t="shared" si="13"/>
        <v>180058</v>
      </c>
      <c r="U26" s="37">
        <f t="shared" si="0"/>
        <v>-8663</v>
      </c>
      <c r="V26" s="32">
        <f t="shared" si="5"/>
        <v>-0.10541237740624468</v>
      </c>
      <c r="W26" s="37">
        <f t="shared" si="6"/>
        <v>-42430</v>
      </c>
      <c r="X26" s="32">
        <f t="shared" si="7"/>
        <v>-0.19070691453022184</v>
      </c>
    </row>
    <row r="27" spans="2:24" ht="16.5" customHeight="1">
      <c r="B27" s="34">
        <v>39494</v>
      </c>
      <c r="C27" s="29"/>
      <c r="D27" s="35">
        <v>5574</v>
      </c>
      <c r="E27" s="35">
        <f t="shared" si="8"/>
        <v>76549</v>
      </c>
      <c r="F27" s="35">
        <f t="shared" si="9"/>
        <v>201995</v>
      </c>
      <c r="G27" s="36"/>
      <c r="H27" s="35">
        <v>6716</v>
      </c>
      <c r="I27" s="35">
        <f t="shared" si="10"/>
        <v>88898</v>
      </c>
      <c r="J27" s="35">
        <f t="shared" si="11"/>
        <v>229204</v>
      </c>
      <c r="K27" s="31"/>
      <c r="L27" s="37">
        <f t="shared" si="1"/>
        <v>12349</v>
      </c>
      <c r="M27" s="32">
        <f t="shared" si="2"/>
        <v>0.16132150648604163</v>
      </c>
      <c r="N27" s="37">
        <f t="shared" si="3"/>
        <v>27209</v>
      </c>
      <c r="O27" s="32">
        <f t="shared" si="4"/>
        <v>0.13470135399391073</v>
      </c>
      <c r="P27" s="33"/>
      <c r="Q27" s="37">
        <v>4583</v>
      </c>
      <c r="R27" s="37">
        <f t="shared" si="12"/>
        <v>78102</v>
      </c>
      <c r="S27" s="37">
        <f t="shared" si="13"/>
        <v>184641</v>
      </c>
      <c r="U27" s="37">
        <f t="shared" si="0"/>
        <v>-10796</v>
      </c>
      <c r="V27" s="32">
        <f t="shared" si="5"/>
        <v>-0.12144255213840581</v>
      </c>
      <c r="W27" s="37">
        <f t="shared" si="6"/>
        <v>-44563</v>
      </c>
      <c r="X27" s="32">
        <f t="shared" si="7"/>
        <v>-0.1944250536639849</v>
      </c>
    </row>
    <row r="28" spans="2:24" ht="16.5" customHeight="1">
      <c r="B28" s="34">
        <v>39495</v>
      </c>
      <c r="C28" s="29"/>
      <c r="D28" s="35">
        <v>8988</v>
      </c>
      <c r="E28" s="35">
        <f t="shared" si="8"/>
        <v>85537</v>
      </c>
      <c r="F28" s="35">
        <f t="shared" si="9"/>
        <v>210983</v>
      </c>
      <c r="G28" s="36"/>
      <c r="H28" s="35">
        <v>9213</v>
      </c>
      <c r="I28" s="35">
        <f t="shared" si="10"/>
        <v>98111</v>
      </c>
      <c r="J28" s="35">
        <f t="shared" si="11"/>
        <v>238417</v>
      </c>
      <c r="K28" s="31"/>
      <c r="L28" s="37">
        <f t="shared" si="1"/>
        <v>12574</v>
      </c>
      <c r="M28" s="32">
        <f t="shared" si="2"/>
        <v>0.14700071314168137</v>
      </c>
      <c r="N28" s="37">
        <f t="shared" si="3"/>
        <v>27434</v>
      </c>
      <c r="O28" s="32">
        <f t="shared" si="4"/>
        <v>0.13002943365105246</v>
      </c>
      <c r="P28" s="33"/>
      <c r="Q28" s="37">
        <v>3725</v>
      </c>
      <c r="R28" s="37">
        <f t="shared" si="12"/>
        <v>81827</v>
      </c>
      <c r="S28" s="37">
        <f t="shared" si="13"/>
        <v>188366</v>
      </c>
      <c r="U28" s="37">
        <f aca="true" t="shared" si="14" ref="U28:U40">IF(R28="","",R28-I28)</f>
        <v>-16284</v>
      </c>
      <c r="V28" s="32">
        <f t="shared" si="5"/>
        <v>-0.16597527290517883</v>
      </c>
      <c r="W28" s="37">
        <f t="shared" si="6"/>
        <v>-50051</v>
      </c>
      <c r="X28" s="32">
        <f t="shared" si="7"/>
        <v>-0.20993049992240487</v>
      </c>
    </row>
    <row r="29" spans="2:24" ht="16.5" customHeight="1">
      <c r="B29" s="34">
        <v>39496</v>
      </c>
      <c r="C29" s="29"/>
      <c r="D29" s="35">
        <v>9635</v>
      </c>
      <c r="E29" s="35">
        <f t="shared" si="8"/>
        <v>95172</v>
      </c>
      <c r="F29" s="35">
        <f t="shared" si="9"/>
        <v>220618</v>
      </c>
      <c r="G29" s="36"/>
      <c r="H29" s="35">
        <v>4617</v>
      </c>
      <c r="I29" s="35">
        <f t="shared" si="10"/>
        <v>102728</v>
      </c>
      <c r="J29" s="35">
        <f t="shared" si="11"/>
        <v>243034</v>
      </c>
      <c r="K29" s="31"/>
      <c r="L29" s="37">
        <f t="shared" si="1"/>
        <v>7556</v>
      </c>
      <c r="M29" s="32">
        <f t="shared" si="2"/>
        <v>0.07939309881057453</v>
      </c>
      <c r="N29" s="37">
        <f t="shared" si="3"/>
        <v>22416</v>
      </c>
      <c r="O29" s="32">
        <f t="shared" si="4"/>
        <v>0.10160549003254495</v>
      </c>
      <c r="P29" s="33"/>
      <c r="Q29" s="37">
        <v>4710</v>
      </c>
      <c r="R29" s="37">
        <f t="shared" si="12"/>
        <v>86537</v>
      </c>
      <c r="S29" s="37">
        <f t="shared" si="13"/>
        <v>193076</v>
      </c>
      <c r="U29" s="37">
        <f t="shared" si="14"/>
        <v>-16191</v>
      </c>
      <c r="V29" s="32">
        <f t="shared" si="5"/>
        <v>-0.15761038859901877</v>
      </c>
      <c r="W29" s="37">
        <f t="shared" si="6"/>
        <v>-49958</v>
      </c>
      <c r="X29" s="32">
        <f t="shared" si="7"/>
        <v>-0.20555971592452085</v>
      </c>
    </row>
    <row r="30" spans="2:24" ht="16.5" customHeight="1">
      <c r="B30" s="34">
        <v>39497</v>
      </c>
      <c r="C30" s="29"/>
      <c r="D30" s="35">
        <v>4585</v>
      </c>
      <c r="E30" s="35">
        <f t="shared" si="8"/>
        <v>99757</v>
      </c>
      <c r="F30" s="35">
        <f t="shared" si="9"/>
        <v>225203</v>
      </c>
      <c r="G30" s="36"/>
      <c r="H30" s="35">
        <v>4765</v>
      </c>
      <c r="I30" s="35">
        <f t="shared" si="10"/>
        <v>107493</v>
      </c>
      <c r="J30" s="35">
        <f t="shared" si="11"/>
        <v>247799</v>
      </c>
      <c r="K30" s="31"/>
      <c r="L30" s="37">
        <f t="shared" si="1"/>
        <v>7736</v>
      </c>
      <c r="M30" s="32">
        <f t="shared" si="2"/>
        <v>0.07754844271579939</v>
      </c>
      <c r="N30" s="37">
        <f t="shared" si="3"/>
        <v>22596</v>
      </c>
      <c r="O30" s="32">
        <f t="shared" si="4"/>
        <v>0.10033614117041069</v>
      </c>
      <c r="P30" s="33"/>
      <c r="Q30" s="40">
        <v>4296</v>
      </c>
      <c r="R30" s="37">
        <f t="shared" si="12"/>
        <v>90833</v>
      </c>
      <c r="S30" s="37">
        <f t="shared" si="13"/>
        <v>197372</v>
      </c>
      <c r="U30" s="37">
        <f t="shared" si="14"/>
        <v>-16660</v>
      </c>
      <c r="V30" s="32">
        <f t="shared" si="5"/>
        <v>-0.15498683635213456</v>
      </c>
      <c r="W30" s="37">
        <f t="shared" si="6"/>
        <v>-50427</v>
      </c>
      <c r="X30" s="32">
        <f t="shared" si="7"/>
        <v>-0.20349961057147123</v>
      </c>
    </row>
    <row r="31" spans="2:24" ht="16.5" customHeight="1">
      <c r="B31" s="34">
        <v>39498</v>
      </c>
      <c r="C31" s="29"/>
      <c r="D31" s="35">
        <v>5887</v>
      </c>
      <c r="E31" s="35">
        <f t="shared" si="8"/>
        <v>105644</v>
      </c>
      <c r="F31" s="35">
        <f t="shared" si="9"/>
        <v>231090</v>
      </c>
      <c r="G31" s="36"/>
      <c r="H31" s="35">
        <v>4567</v>
      </c>
      <c r="I31" s="35">
        <f t="shared" si="10"/>
        <v>112060</v>
      </c>
      <c r="J31" s="35">
        <f t="shared" si="11"/>
        <v>252366</v>
      </c>
      <c r="K31" s="31"/>
      <c r="L31" s="37">
        <f t="shared" si="1"/>
        <v>6416</v>
      </c>
      <c r="M31" s="32">
        <f t="shared" si="2"/>
        <v>0.06073227064480709</v>
      </c>
      <c r="N31" s="37">
        <f t="shared" si="3"/>
        <v>21276</v>
      </c>
      <c r="O31" s="32">
        <f t="shared" si="4"/>
        <v>0.09206802544463197</v>
      </c>
      <c r="P31" s="33"/>
      <c r="Q31" s="40">
        <v>6343</v>
      </c>
      <c r="R31" s="37">
        <f>IF(Q31&lt;1,"",R30+Q31)</f>
        <v>97176</v>
      </c>
      <c r="S31" s="37">
        <f>IF(Q31&lt;1,"",S30+Q31)</f>
        <v>203715</v>
      </c>
      <c r="U31" s="37">
        <f t="shared" si="14"/>
        <v>-14884</v>
      </c>
      <c r="V31" s="32">
        <f t="shared" si="5"/>
        <v>-0.13282170265928966</v>
      </c>
      <c r="W31" s="37">
        <f t="shared" si="6"/>
        <v>-48651</v>
      </c>
      <c r="X31" s="32">
        <f t="shared" si="7"/>
        <v>-0.192779534485628</v>
      </c>
    </row>
    <row r="32" spans="2:24" ht="16.5" customHeight="1">
      <c r="B32" s="34">
        <v>39499</v>
      </c>
      <c r="C32" s="29"/>
      <c r="D32" s="35">
        <v>2639</v>
      </c>
      <c r="E32" s="35">
        <f t="shared" si="8"/>
        <v>108283</v>
      </c>
      <c r="F32" s="35">
        <f t="shared" si="9"/>
        <v>233729</v>
      </c>
      <c r="G32" s="36"/>
      <c r="H32" s="35">
        <v>5711</v>
      </c>
      <c r="I32" s="35">
        <f t="shared" si="10"/>
        <v>117771</v>
      </c>
      <c r="J32" s="35">
        <f t="shared" si="11"/>
        <v>258077</v>
      </c>
      <c r="K32" s="31"/>
      <c r="L32" s="37">
        <f t="shared" si="1"/>
        <v>9488</v>
      </c>
      <c r="M32" s="32">
        <f t="shared" si="2"/>
        <v>0.08762224910650794</v>
      </c>
      <c r="N32" s="37">
        <f t="shared" si="3"/>
        <v>24348</v>
      </c>
      <c r="O32" s="32">
        <f t="shared" si="4"/>
        <v>0.10417192560615071</v>
      </c>
      <c r="P32" s="33"/>
      <c r="Q32" s="40">
        <v>8282</v>
      </c>
      <c r="R32" s="37">
        <f>IF(Q32&lt;1,"",R31+Q32)</f>
        <v>105458</v>
      </c>
      <c r="S32" s="37">
        <f>IF(Q32&lt;1,"",S31+Q32)</f>
        <v>211997</v>
      </c>
      <c r="U32" s="37">
        <f t="shared" si="14"/>
        <v>-12313</v>
      </c>
      <c r="V32" s="32">
        <f t="shared" si="5"/>
        <v>-0.10455035619974357</v>
      </c>
      <c r="W32" s="37">
        <f t="shared" si="6"/>
        <v>-46080</v>
      </c>
      <c r="X32" s="32">
        <f t="shared" si="7"/>
        <v>-0.1785513625778353</v>
      </c>
    </row>
    <row r="33" spans="2:24" ht="16.5" customHeight="1">
      <c r="B33" s="34">
        <v>39500</v>
      </c>
      <c r="C33" s="29"/>
      <c r="D33" s="35">
        <v>4812</v>
      </c>
      <c r="E33" s="35">
        <f t="shared" si="8"/>
        <v>113095</v>
      </c>
      <c r="F33" s="35">
        <f t="shared" si="9"/>
        <v>238541</v>
      </c>
      <c r="G33" s="36"/>
      <c r="H33" s="35">
        <v>5706</v>
      </c>
      <c r="I33" s="35">
        <f t="shared" si="10"/>
        <v>123477</v>
      </c>
      <c r="J33" s="35">
        <f t="shared" si="11"/>
        <v>263783</v>
      </c>
      <c r="K33" s="31"/>
      <c r="L33" s="37">
        <f t="shared" si="1"/>
        <v>10382</v>
      </c>
      <c r="M33" s="32">
        <f t="shared" si="2"/>
        <v>0.09179893010301074</v>
      </c>
      <c r="N33" s="37">
        <f t="shared" si="3"/>
        <v>25242</v>
      </c>
      <c r="O33" s="32">
        <f t="shared" si="4"/>
        <v>0.10581828700307284</v>
      </c>
      <c r="P33" s="33"/>
      <c r="Q33" s="40">
        <v>7529</v>
      </c>
      <c r="R33" s="37">
        <f>IF(Q33&lt;1,"",R32+Q33)</f>
        <v>112987</v>
      </c>
      <c r="S33" s="37">
        <f>IF(Q33&lt;1,"",S32+Q33)</f>
        <v>219526</v>
      </c>
      <c r="U33" s="37">
        <f t="shared" si="14"/>
        <v>-10490</v>
      </c>
      <c r="V33" s="32">
        <f t="shared" si="5"/>
        <v>-0.08495509285130025</v>
      </c>
      <c r="W33" s="37">
        <f t="shared" si="6"/>
        <v>-44257</v>
      </c>
      <c r="X33" s="32">
        <f t="shared" si="7"/>
        <v>-0.1677780599962848</v>
      </c>
    </row>
    <row r="34" spans="2:24" ht="16.5" customHeight="1">
      <c r="B34" s="34">
        <v>39501</v>
      </c>
      <c r="C34" s="29"/>
      <c r="D34" s="35">
        <v>5363</v>
      </c>
      <c r="E34" s="35">
        <f t="shared" si="8"/>
        <v>118458</v>
      </c>
      <c r="F34" s="35">
        <f t="shared" si="9"/>
        <v>243904</v>
      </c>
      <c r="G34" s="36"/>
      <c r="H34" s="35">
        <v>7541</v>
      </c>
      <c r="I34" s="35">
        <f t="shared" si="10"/>
        <v>131018</v>
      </c>
      <c r="J34" s="35">
        <f t="shared" si="11"/>
        <v>271324</v>
      </c>
      <c r="K34" s="31"/>
      <c r="L34" s="37">
        <f t="shared" si="1"/>
        <v>12560</v>
      </c>
      <c r="M34" s="32">
        <f t="shared" si="2"/>
        <v>0.1060291411301896</v>
      </c>
      <c r="N34" s="37">
        <f t="shared" si="3"/>
        <v>27420</v>
      </c>
      <c r="O34" s="32">
        <f t="shared" si="4"/>
        <v>0.11242128050380477</v>
      </c>
      <c r="P34" s="33"/>
      <c r="Q34" s="37">
        <v>5712</v>
      </c>
      <c r="R34" s="37">
        <f>IF(Q34&lt;1,"",R33+Q34)</f>
        <v>118699</v>
      </c>
      <c r="S34" s="37">
        <f>IF(Q34&lt;1,"",S33+Q34)</f>
        <v>225238</v>
      </c>
      <c r="U34" s="37">
        <f t="shared" si="14"/>
        <v>-12319</v>
      </c>
      <c r="V34" s="32">
        <f t="shared" si="5"/>
        <v>-0.09402524843914577</v>
      </c>
      <c r="W34" s="37">
        <f t="shared" si="6"/>
        <v>-46086</v>
      </c>
      <c r="X34" s="32">
        <f t="shared" si="7"/>
        <v>-0.16985596556146895</v>
      </c>
    </row>
    <row r="35" spans="2:24" ht="16.5" customHeight="1">
      <c r="B35" s="34">
        <v>39502</v>
      </c>
      <c r="C35" s="29"/>
      <c r="D35" s="35">
        <v>8884</v>
      </c>
      <c r="E35" s="35">
        <f t="shared" si="8"/>
        <v>127342</v>
      </c>
      <c r="F35" s="35">
        <f t="shared" si="9"/>
        <v>252788</v>
      </c>
      <c r="G35" s="36"/>
      <c r="H35" s="35">
        <v>9312</v>
      </c>
      <c r="I35" s="35">
        <f t="shared" si="10"/>
        <v>140330</v>
      </c>
      <c r="J35" s="35">
        <f t="shared" si="11"/>
        <v>280636</v>
      </c>
      <c r="K35" s="31"/>
      <c r="L35" s="37">
        <f t="shared" si="1"/>
        <v>12988</v>
      </c>
      <c r="M35" s="32">
        <f t="shared" si="2"/>
        <v>0.10199305806411083</v>
      </c>
      <c r="N35" s="37">
        <f t="shared" si="3"/>
        <v>27848</v>
      </c>
      <c r="O35" s="32">
        <f t="shared" si="4"/>
        <v>0.1101634571261294</v>
      </c>
      <c r="P35" s="33"/>
      <c r="Q35" s="37">
        <v>4382</v>
      </c>
      <c r="R35" s="37">
        <f t="shared" si="12"/>
        <v>123081</v>
      </c>
      <c r="S35" s="37">
        <f t="shared" si="13"/>
        <v>229620</v>
      </c>
      <c r="U35" s="37">
        <f t="shared" si="14"/>
        <v>-17249</v>
      </c>
      <c r="V35" s="32">
        <f t="shared" si="5"/>
        <v>-0.12291740896458349</v>
      </c>
      <c r="W35" s="37">
        <f t="shared" si="6"/>
        <v>-51016</v>
      </c>
      <c r="X35" s="32">
        <f t="shared" si="7"/>
        <v>-0.181787083624339</v>
      </c>
    </row>
    <row r="36" spans="2:24" ht="16.5" customHeight="1">
      <c r="B36" s="34">
        <v>39503</v>
      </c>
      <c r="C36" s="29"/>
      <c r="D36" s="35">
        <v>10415</v>
      </c>
      <c r="E36" s="35">
        <f t="shared" si="8"/>
        <v>137757</v>
      </c>
      <c r="F36" s="35">
        <f t="shared" si="9"/>
        <v>263203</v>
      </c>
      <c r="G36" s="36"/>
      <c r="H36" s="35">
        <v>6358</v>
      </c>
      <c r="I36" s="35">
        <f t="shared" si="10"/>
        <v>146688</v>
      </c>
      <c r="J36" s="35">
        <f t="shared" si="11"/>
        <v>286994</v>
      </c>
      <c r="K36" s="31"/>
      <c r="L36" s="37">
        <f t="shared" si="1"/>
        <v>8931</v>
      </c>
      <c r="M36" s="32">
        <f t="shared" si="2"/>
        <v>0.0648315512097389</v>
      </c>
      <c r="N36" s="37">
        <f t="shared" si="3"/>
        <v>23791</v>
      </c>
      <c r="O36" s="32">
        <f t="shared" si="4"/>
        <v>0.09039030710136282</v>
      </c>
      <c r="P36" s="33"/>
      <c r="Q36" s="37">
        <v>5085</v>
      </c>
      <c r="R36" s="37">
        <f t="shared" si="12"/>
        <v>128166</v>
      </c>
      <c r="S36" s="37">
        <f t="shared" si="13"/>
        <v>234705</v>
      </c>
      <c r="U36" s="37">
        <f t="shared" si="14"/>
        <v>-18522</v>
      </c>
      <c r="V36" s="32">
        <f t="shared" si="5"/>
        <v>-0.12626799738219896</v>
      </c>
      <c r="W36" s="37">
        <f t="shared" si="6"/>
        <v>-52289</v>
      </c>
      <c r="X36" s="32">
        <f t="shared" si="7"/>
        <v>-0.18219544659470233</v>
      </c>
    </row>
    <row r="37" spans="2:24" ht="16.5" customHeight="1">
      <c r="B37" s="34">
        <v>39504</v>
      </c>
      <c r="C37" s="29"/>
      <c r="D37" s="35">
        <v>3655</v>
      </c>
      <c r="E37" s="35">
        <f t="shared" si="8"/>
        <v>141412</v>
      </c>
      <c r="F37" s="35">
        <f t="shared" si="9"/>
        <v>266858</v>
      </c>
      <c r="G37" s="36"/>
      <c r="H37" s="35">
        <v>5106</v>
      </c>
      <c r="I37" s="35">
        <f t="shared" si="10"/>
        <v>151794</v>
      </c>
      <c r="J37" s="35">
        <f t="shared" si="11"/>
        <v>292100</v>
      </c>
      <c r="K37" s="31"/>
      <c r="L37" s="37">
        <f t="shared" si="1"/>
        <v>10382</v>
      </c>
      <c r="M37" s="32">
        <f t="shared" si="2"/>
        <v>0.07341668316691653</v>
      </c>
      <c r="N37" s="37">
        <f t="shared" si="3"/>
        <v>25242</v>
      </c>
      <c r="O37" s="32">
        <f t="shared" si="4"/>
        <v>0.09458963193908371</v>
      </c>
      <c r="P37" s="33"/>
      <c r="Q37" s="37">
        <v>3862</v>
      </c>
      <c r="R37" s="37">
        <f t="shared" si="12"/>
        <v>132028</v>
      </c>
      <c r="S37" s="37">
        <f t="shared" si="13"/>
        <v>238567</v>
      </c>
      <c r="U37" s="37">
        <f t="shared" si="14"/>
        <v>-19766</v>
      </c>
      <c r="V37" s="32">
        <f t="shared" si="5"/>
        <v>-0.13021595056458093</v>
      </c>
      <c r="W37" s="37">
        <f t="shared" si="6"/>
        <v>-53533</v>
      </c>
      <c r="X37" s="32">
        <f t="shared" si="7"/>
        <v>-0.18326942827798698</v>
      </c>
    </row>
    <row r="38" spans="2:24" ht="16.5" customHeight="1">
      <c r="B38" s="34">
        <v>39505</v>
      </c>
      <c r="C38" s="29"/>
      <c r="D38" s="35">
        <v>5444</v>
      </c>
      <c r="E38" s="35">
        <f t="shared" si="8"/>
        <v>146856</v>
      </c>
      <c r="F38" s="35">
        <f t="shared" si="9"/>
        <v>272302</v>
      </c>
      <c r="G38" s="36"/>
      <c r="H38" s="35">
        <v>5176</v>
      </c>
      <c r="I38" s="35">
        <f t="shared" si="10"/>
        <v>156970</v>
      </c>
      <c r="J38" s="35">
        <f t="shared" si="11"/>
        <v>297276</v>
      </c>
      <c r="K38" s="31"/>
      <c r="L38" s="37">
        <f t="shared" si="1"/>
        <v>10114</v>
      </c>
      <c r="M38" s="32">
        <f t="shared" si="2"/>
        <v>0.06887018576020047</v>
      </c>
      <c r="N38" s="37">
        <f t="shared" si="3"/>
        <v>24974</v>
      </c>
      <c r="O38" s="32">
        <f t="shared" si="4"/>
        <v>0.09171434657108651</v>
      </c>
      <c r="P38" s="33"/>
      <c r="Q38" s="37">
        <v>6451</v>
      </c>
      <c r="R38" s="37">
        <f t="shared" si="12"/>
        <v>138479</v>
      </c>
      <c r="S38" s="37">
        <f t="shared" si="13"/>
        <v>245018</v>
      </c>
      <c r="U38" s="37">
        <f t="shared" si="14"/>
        <v>-18491</v>
      </c>
      <c r="V38" s="32">
        <f t="shared" si="5"/>
        <v>-0.11779957953749123</v>
      </c>
      <c r="W38" s="37">
        <f t="shared" si="6"/>
        <v>-52258</v>
      </c>
      <c r="X38" s="32">
        <f t="shared" si="7"/>
        <v>-0.17578950201159865</v>
      </c>
    </row>
    <row r="39" spans="2:24" ht="16.5" customHeight="1">
      <c r="B39" s="34">
        <v>39506</v>
      </c>
      <c r="C39" s="29"/>
      <c r="D39" s="35">
        <v>3195</v>
      </c>
      <c r="E39" s="38">
        <f t="shared" si="8"/>
        <v>150051</v>
      </c>
      <c r="F39" s="38">
        <f t="shared" si="9"/>
        <v>275497</v>
      </c>
      <c r="G39" s="36"/>
      <c r="H39" s="35">
        <v>6139</v>
      </c>
      <c r="I39" s="35">
        <f t="shared" si="10"/>
        <v>163109</v>
      </c>
      <c r="J39" s="35">
        <f t="shared" si="11"/>
        <v>303415</v>
      </c>
      <c r="K39" s="31"/>
      <c r="L39" s="37">
        <f t="shared" si="1"/>
        <v>13058</v>
      </c>
      <c r="M39" s="32">
        <f t="shared" si="2"/>
        <v>0.08702374525994495</v>
      </c>
      <c r="N39" s="37">
        <f t="shared" si="3"/>
        <v>27918</v>
      </c>
      <c r="O39" s="32">
        <f t="shared" si="4"/>
        <v>0.10133685666268598</v>
      </c>
      <c r="P39" s="33"/>
      <c r="Q39" s="37">
        <v>6950</v>
      </c>
      <c r="R39" s="37">
        <f t="shared" si="12"/>
        <v>145429</v>
      </c>
      <c r="S39" s="37">
        <f t="shared" si="13"/>
        <v>251968</v>
      </c>
      <c r="U39" s="37">
        <f t="shared" si="14"/>
        <v>-17680</v>
      </c>
      <c r="V39" s="32">
        <f t="shared" si="5"/>
        <v>-0.10839377348889392</v>
      </c>
      <c r="W39" s="37">
        <f t="shared" si="6"/>
        <v>-51447</v>
      </c>
      <c r="X39" s="32">
        <f t="shared" si="7"/>
        <v>-0.16955984377832342</v>
      </c>
    </row>
    <row r="40" spans="2:24" ht="18" customHeight="1">
      <c r="B40" s="34">
        <v>39507</v>
      </c>
      <c r="C40" s="29"/>
      <c r="D40" s="39" t="s">
        <v>12</v>
      </c>
      <c r="E40" s="39" t="s">
        <v>12</v>
      </c>
      <c r="F40" s="39" t="s">
        <v>12</v>
      </c>
      <c r="G40" s="36"/>
      <c r="H40" s="39">
        <v>6071</v>
      </c>
      <c r="I40" s="38">
        <f t="shared" si="10"/>
        <v>169180</v>
      </c>
      <c r="J40" s="38">
        <f t="shared" si="11"/>
        <v>309486</v>
      </c>
      <c r="K40" s="31"/>
      <c r="L40" s="39" t="s">
        <v>12</v>
      </c>
      <c r="M40" s="39" t="s">
        <v>12</v>
      </c>
      <c r="N40" s="39" t="s">
        <v>12</v>
      </c>
      <c r="O40" s="39" t="s">
        <v>12</v>
      </c>
      <c r="P40" s="33"/>
      <c r="Q40" s="37" t="s">
        <v>12</v>
      </c>
      <c r="R40" s="37" t="s">
        <v>12</v>
      </c>
      <c r="S40" s="37" t="s">
        <v>12</v>
      </c>
      <c r="U40" s="37" t="s">
        <v>12</v>
      </c>
      <c r="V40" s="32" t="s">
        <v>12</v>
      </c>
      <c r="W40" s="37" t="s">
        <v>12</v>
      </c>
      <c r="X40" s="32" t="s">
        <v>12</v>
      </c>
    </row>
    <row r="41" spans="2:24" ht="11.25" customHeight="1">
      <c r="B41" s="29"/>
      <c r="C41" s="29"/>
      <c r="D41" s="30"/>
      <c r="E41" s="30"/>
      <c r="F41" s="30"/>
      <c r="G41" s="30"/>
      <c r="H41" s="30"/>
      <c r="I41" s="30"/>
      <c r="J41" s="30"/>
      <c r="K41" s="31"/>
      <c r="L41" s="30"/>
      <c r="M41" s="33"/>
      <c r="N41" s="33"/>
      <c r="O41" s="33"/>
      <c r="P41" s="33"/>
      <c r="Q41" s="30"/>
      <c r="R41" s="30"/>
      <c r="S41" s="30"/>
      <c r="U41" s="30"/>
      <c r="V41" s="33"/>
      <c r="W41" s="33"/>
      <c r="X41" s="33"/>
    </row>
  </sheetData>
  <mergeCells count="18">
    <mergeCell ref="Q7:S7"/>
    <mergeCell ref="B3:X3"/>
    <mergeCell ref="L5:O10"/>
    <mergeCell ref="B5:B11"/>
    <mergeCell ref="Q9:S9"/>
    <mergeCell ref="Q6:S6"/>
    <mergeCell ref="D6:F6"/>
    <mergeCell ref="U5:X10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</mergeCells>
  <conditionalFormatting sqref="U12:X40 L12:O39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2007-02-16T06:30:21Z</cp:lastPrinted>
  <dcterms:created xsi:type="dcterms:W3CDTF">2003-10-20T07:27:17Z</dcterms:created>
  <dcterms:modified xsi:type="dcterms:W3CDTF">2009-03-02T08:02:00Z</dcterms:modified>
  <cp:category/>
  <cp:version/>
  <cp:contentType/>
  <cp:contentStatus/>
</cp:coreProperties>
</file>