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Ocak-2009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<sst xmlns="http://schemas.openxmlformats.org/spreadsheetml/2006/main" count="27" uniqueCount="13">
  <si>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TARİH</t>
  </si>
  <si>
    <t>AYLIK</t>
  </si>
  <si>
    <t>YILLIK</t>
  </si>
  <si>
    <t>GEÇEN AYLAR DEVİR</t>
  </si>
  <si>
    <t>GÜNLÜK</t>
  </si>
  <si>
    <t>-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</si>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</sst>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20"/>
      <color indexed="12"/>
      <name val="Arial"/>
      <family val="2"/>
    </font>
    <font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C16">
      <selection activeCell="S42" sqref="S42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3" t="s">
        <v>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s="2" customFormat="1" ht="22.5" customHeight="1">
      <c r="B3" s="42" t="s">
        <v>10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ht="11.25" customHeight="1"/>
    <row r="5" spans="2:24" ht="6" customHeight="1">
      <c r="B5" s="63" t="s">
        <v>0</v>
      </c>
      <c r="C5" s="6"/>
      <c r="D5" s="7"/>
      <c r="E5" s="8"/>
      <c r="F5" s="9"/>
      <c r="H5" s="7"/>
      <c r="I5" s="8"/>
      <c r="J5" s="9"/>
      <c r="L5" s="54" t="s">
        <v>9</v>
      </c>
      <c r="M5" s="55"/>
      <c r="N5" s="55"/>
      <c r="O5" s="56"/>
      <c r="P5" s="10"/>
      <c r="Q5" s="7"/>
      <c r="R5" s="8"/>
      <c r="S5" s="9"/>
      <c r="U5" s="54" t="s">
        <v>12</v>
      </c>
      <c r="V5" s="55"/>
      <c r="W5" s="55"/>
      <c r="X5" s="56"/>
    </row>
    <row r="6" spans="2:24" s="11" customFormat="1" ht="18" customHeight="1">
      <c r="B6" s="63"/>
      <c r="C6" s="6"/>
      <c r="D6" s="44" t="s">
        <v>6</v>
      </c>
      <c r="E6" s="45"/>
      <c r="F6" s="46"/>
      <c r="G6" s="12"/>
      <c r="H6" s="44" t="s">
        <v>8</v>
      </c>
      <c r="I6" s="45"/>
      <c r="J6" s="46"/>
      <c r="K6" s="12"/>
      <c r="L6" s="57"/>
      <c r="M6" s="58"/>
      <c r="N6" s="58"/>
      <c r="O6" s="59"/>
      <c r="P6" s="10"/>
      <c r="Q6" s="44" t="s">
        <v>11</v>
      </c>
      <c r="R6" s="45"/>
      <c r="S6" s="46"/>
      <c r="U6" s="57"/>
      <c r="V6" s="58"/>
      <c r="W6" s="58"/>
      <c r="X6" s="59"/>
    </row>
    <row r="7" spans="2:24" s="11" customFormat="1" ht="16.5" customHeight="1">
      <c r="B7" s="63"/>
      <c r="C7" s="6"/>
      <c r="D7" s="47" t="s">
        <v>3</v>
      </c>
      <c r="E7" s="48"/>
      <c r="F7" s="49"/>
      <c r="G7" s="16"/>
      <c r="H7" s="47" t="s">
        <v>3</v>
      </c>
      <c r="I7" s="48"/>
      <c r="J7" s="49"/>
      <c r="K7" s="16"/>
      <c r="L7" s="57"/>
      <c r="M7" s="58"/>
      <c r="N7" s="58"/>
      <c r="O7" s="59"/>
      <c r="P7" s="10"/>
      <c r="Q7" s="47" t="s">
        <v>3</v>
      </c>
      <c r="R7" s="48"/>
      <c r="S7" s="49"/>
      <c r="U7" s="57"/>
      <c r="V7" s="58"/>
      <c r="W7" s="58"/>
      <c r="X7" s="59"/>
    </row>
    <row r="8" spans="2:24" s="11" customFormat="1" ht="9" customHeight="1">
      <c r="B8" s="63"/>
      <c r="C8" s="6"/>
      <c r="D8" s="13"/>
      <c r="E8" s="14"/>
      <c r="F8" s="15"/>
      <c r="G8" s="16"/>
      <c r="H8" s="13"/>
      <c r="I8" s="14"/>
      <c r="J8" s="15"/>
      <c r="K8" s="16"/>
      <c r="L8" s="57"/>
      <c r="M8" s="58"/>
      <c r="N8" s="58"/>
      <c r="O8" s="59"/>
      <c r="P8" s="10"/>
      <c r="Q8" s="17"/>
      <c r="R8" s="18"/>
      <c r="S8" s="19"/>
      <c r="U8" s="57"/>
      <c r="V8" s="58"/>
      <c r="W8" s="58"/>
      <c r="X8" s="59"/>
    </row>
    <row r="9" spans="2:24" s="11" customFormat="1" ht="20.25" customHeight="1">
      <c r="B9" s="63"/>
      <c r="C9" s="6"/>
      <c r="D9" s="52" t="s">
        <v>5</v>
      </c>
      <c r="E9" s="53"/>
      <c r="F9" s="41"/>
      <c r="G9" s="20"/>
      <c r="H9" s="52" t="s">
        <v>5</v>
      </c>
      <c r="I9" s="53"/>
      <c r="J9" s="41"/>
      <c r="K9" s="20"/>
      <c r="L9" s="57"/>
      <c r="M9" s="58"/>
      <c r="N9" s="58"/>
      <c r="O9" s="59"/>
      <c r="P9" s="10"/>
      <c r="Q9" s="64" t="s">
        <v>5</v>
      </c>
      <c r="R9" s="65"/>
      <c r="S9" s="66"/>
      <c r="U9" s="57"/>
      <c r="V9" s="58"/>
      <c r="W9" s="58"/>
      <c r="X9" s="59"/>
    </row>
    <row r="10" spans="2:24" ht="4.5" customHeight="1">
      <c r="B10" s="63"/>
      <c r="C10" s="6"/>
      <c r="D10" s="21"/>
      <c r="E10" s="22"/>
      <c r="F10" s="22"/>
      <c r="H10" s="22"/>
      <c r="I10" s="22"/>
      <c r="J10" s="23"/>
      <c r="L10" s="60"/>
      <c r="M10" s="61"/>
      <c r="N10" s="61"/>
      <c r="O10" s="62"/>
      <c r="P10" s="10"/>
      <c r="Q10" s="21"/>
      <c r="R10" s="22"/>
      <c r="S10" s="23"/>
      <c r="U10" s="60"/>
      <c r="V10" s="61"/>
      <c r="W10" s="61"/>
      <c r="X10" s="62"/>
    </row>
    <row r="11" spans="2:24" ht="48.75" customHeight="1">
      <c r="B11" s="63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50" t="s">
        <v>1</v>
      </c>
      <c r="M11" s="51"/>
      <c r="N11" s="50" t="s">
        <v>2</v>
      </c>
      <c r="O11" s="51"/>
      <c r="P11" s="28"/>
      <c r="Q11" s="24" t="s">
        <v>4</v>
      </c>
      <c r="R11" s="25" t="s">
        <v>1</v>
      </c>
      <c r="S11" s="24" t="s">
        <v>2</v>
      </c>
      <c r="U11" s="50" t="s">
        <v>1</v>
      </c>
      <c r="V11" s="51"/>
      <c r="W11" s="50" t="s">
        <v>2</v>
      </c>
      <c r="X11" s="51"/>
    </row>
    <row r="12" spans="2:24" ht="16.5" customHeight="1">
      <c r="B12" s="40">
        <v>39448</v>
      </c>
      <c r="C12" s="29"/>
      <c r="D12" s="30">
        <v>1994</v>
      </c>
      <c r="E12" s="30">
        <f>D12</f>
        <v>1994</v>
      </c>
      <c r="F12" s="30">
        <f>E12</f>
        <v>1994</v>
      </c>
      <c r="G12" s="31"/>
      <c r="H12" s="30">
        <v>4919</v>
      </c>
      <c r="I12" s="30">
        <f>H12</f>
        <v>4919</v>
      </c>
      <c r="J12" s="30">
        <f>I12</f>
        <v>4919</v>
      </c>
      <c r="K12" s="32"/>
      <c r="L12" s="30">
        <f>I12-E12</f>
        <v>2925</v>
      </c>
      <c r="M12" s="33">
        <f>L12/E12</f>
        <v>1.466900702106319</v>
      </c>
      <c r="N12" s="30">
        <f>J12-F12</f>
        <v>2925</v>
      </c>
      <c r="O12" s="33">
        <f>N12/F12</f>
        <v>1.466900702106319</v>
      </c>
      <c r="P12" s="34"/>
      <c r="Q12" s="30">
        <v>3040</v>
      </c>
      <c r="R12" s="30">
        <f>Q12</f>
        <v>3040</v>
      </c>
      <c r="S12" s="30">
        <f>R12</f>
        <v>3040</v>
      </c>
      <c r="U12" s="30">
        <f aca="true" t="shared" si="0" ref="U12:U27">IF(R12="","",R12-I12)</f>
        <v>-1879</v>
      </c>
      <c r="V12" s="33">
        <f>IF(U12="","",U12/I12)</f>
        <v>-0.3819882089855662</v>
      </c>
      <c r="W12" s="30">
        <f>IF(S12="","",S12-J12)</f>
        <v>-1879</v>
      </c>
      <c r="X12" s="33">
        <f>IF(W12="","",W12/J12)</f>
        <v>-0.3819882089855662</v>
      </c>
    </row>
    <row r="13" spans="2:24" ht="16.5" customHeight="1">
      <c r="B13" s="40">
        <v>39449</v>
      </c>
      <c r="C13" s="29"/>
      <c r="D13" s="30">
        <v>5904</v>
      </c>
      <c r="E13" s="30">
        <f>E12+D13</f>
        <v>7898</v>
      </c>
      <c r="F13" s="30">
        <f>F12+D13</f>
        <v>7898</v>
      </c>
      <c r="G13" s="31"/>
      <c r="H13" s="30">
        <v>4691</v>
      </c>
      <c r="I13" s="30">
        <f>I12+H13</f>
        <v>9610</v>
      </c>
      <c r="J13" s="30">
        <f>J12+H13</f>
        <v>9610</v>
      </c>
      <c r="K13" s="32"/>
      <c r="L13" s="30">
        <f aca="true" t="shared" si="1" ref="L13:L42">I13-E13</f>
        <v>1712</v>
      </c>
      <c r="M13" s="33">
        <f aca="true" t="shared" si="2" ref="M13:M42">L13/E13</f>
        <v>0.21676373765510257</v>
      </c>
      <c r="N13" s="30">
        <f aca="true" t="shared" si="3" ref="N13:N42">J13-F13</f>
        <v>1712</v>
      </c>
      <c r="O13" s="33">
        <f aca="true" t="shared" si="4" ref="O13:O42">N13/F13</f>
        <v>0.21676373765510257</v>
      </c>
      <c r="P13" s="34"/>
      <c r="Q13" s="30">
        <v>2712</v>
      </c>
      <c r="R13" s="30">
        <f>IF(Q13&lt;1,"",R12+Q13)</f>
        <v>5752</v>
      </c>
      <c r="S13" s="30">
        <f>IF(Q13&lt;1,"",S12+Q13)</f>
        <v>5752</v>
      </c>
      <c r="U13" s="30">
        <f t="shared" si="0"/>
        <v>-3858</v>
      </c>
      <c r="V13" s="33">
        <f aca="true" t="shared" si="5" ref="V13:V42">IF(U13="","",U13/I13)</f>
        <v>-0.40145681581685744</v>
      </c>
      <c r="W13" s="30">
        <f aca="true" t="shared" si="6" ref="W13:W42">IF(S13="","",S13-J13)</f>
        <v>-3858</v>
      </c>
      <c r="X13" s="33">
        <f aca="true" t="shared" si="7" ref="X13:X42">IF(W13="","",W13/J13)</f>
        <v>-0.40145681581685744</v>
      </c>
    </row>
    <row r="14" spans="2:24" ht="16.5" customHeight="1">
      <c r="B14" s="40">
        <v>39450</v>
      </c>
      <c r="C14" s="29"/>
      <c r="D14" s="30">
        <v>5003</v>
      </c>
      <c r="E14" s="30">
        <f aca="true" t="shared" si="8" ref="E14:E42">E13+D14</f>
        <v>12901</v>
      </c>
      <c r="F14" s="30">
        <f aca="true" t="shared" si="9" ref="F14:F42">F13+D14</f>
        <v>12901</v>
      </c>
      <c r="G14" s="31"/>
      <c r="H14" s="30">
        <v>4923</v>
      </c>
      <c r="I14" s="30">
        <f aca="true" t="shared" si="10" ref="I14:I42">I13+H14</f>
        <v>14533</v>
      </c>
      <c r="J14" s="30">
        <f aca="true" t="shared" si="11" ref="J14:J42">J13+H14</f>
        <v>14533</v>
      </c>
      <c r="K14" s="32"/>
      <c r="L14" s="30">
        <f t="shared" si="1"/>
        <v>1632</v>
      </c>
      <c r="M14" s="33">
        <f t="shared" si="2"/>
        <v>0.12650182156421982</v>
      </c>
      <c r="N14" s="30">
        <f t="shared" si="3"/>
        <v>1632</v>
      </c>
      <c r="O14" s="33">
        <f t="shared" si="4"/>
        <v>0.12650182156421982</v>
      </c>
      <c r="P14" s="34"/>
      <c r="Q14" s="30">
        <v>5436</v>
      </c>
      <c r="R14" s="30">
        <f aca="true" t="shared" si="12" ref="R14:R42">IF(Q14&lt;1,"",R13+Q14)</f>
        <v>11188</v>
      </c>
      <c r="S14" s="30">
        <f aca="true" t="shared" si="13" ref="S14:S42">IF(Q14&lt;1,"",S13+Q14)</f>
        <v>11188</v>
      </c>
      <c r="U14" s="30">
        <f t="shared" si="0"/>
        <v>-3345</v>
      </c>
      <c r="V14" s="33">
        <f t="shared" si="5"/>
        <v>-0.2301658294915021</v>
      </c>
      <c r="W14" s="30">
        <f t="shared" si="6"/>
        <v>-3345</v>
      </c>
      <c r="X14" s="33">
        <f t="shared" si="7"/>
        <v>-0.2301658294915021</v>
      </c>
    </row>
    <row r="15" spans="2:24" ht="16.5" customHeight="1">
      <c r="B15" s="40">
        <v>39451</v>
      </c>
      <c r="C15" s="29"/>
      <c r="D15" s="30">
        <v>3232</v>
      </c>
      <c r="E15" s="30">
        <f t="shared" si="8"/>
        <v>16133</v>
      </c>
      <c r="F15" s="30">
        <f t="shared" si="9"/>
        <v>16133</v>
      </c>
      <c r="G15" s="31"/>
      <c r="H15" s="30">
        <v>4391</v>
      </c>
      <c r="I15" s="30">
        <f t="shared" si="10"/>
        <v>18924</v>
      </c>
      <c r="J15" s="30">
        <f t="shared" si="11"/>
        <v>18924</v>
      </c>
      <c r="K15" s="32"/>
      <c r="L15" s="30">
        <f t="shared" si="1"/>
        <v>2791</v>
      </c>
      <c r="M15" s="33">
        <f t="shared" si="2"/>
        <v>0.17299944213723423</v>
      </c>
      <c r="N15" s="30">
        <f t="shared" si="3"/>
        <v>2791</v>
      </c>
      <c r="O15" s="33">
        <f t="shared" si="4"/>
        <v>0.17299944213723423</v>
      </c>
      <c r="P15" s="34"/>
      <c r="Q15" s="30">
        <v>5619</v>
      </c>
      <c r="R15" s="30">
        <f t="shared" si="12"/>
        <v>16807</v>
      </c>
      <c r="S15" s="30">
        <f t="shared" si="13"/>
        <v>16807</v>
      </c>
      <c r="U15" s="30">
        <f t="shared" si="0"/>
        <v>-2117</v>
      </c>
      <c r="V15" s="33">
        <f t="shared" si="5"/>
        <v>-0.11186852673853308</v>
      </c>
      <c r="W15" s="30">
        <f t="shared" si="6"/>
        <v>-2117</v>
      </c>
      <c r="X15" s="33">
        <f t="shared" si="7"/>
        <v>-0.11186852673853308</v>
      </c>
    </row>
    <row r="16" spans="2:24" ht="16.5" customHeight="1">
      <c r="B16" s="40">
        <v>39452</v>
      </c>
      <c r="C16" s="29"/>
      <c r="D16" s="30">
        <v>4694</v>
      </c>
      <c r="E16" s="30">
        <f t="shared" si="8"/>
        <v>20827</v>
      </c>
      <c r="F16" s="30">
        <f t="shared" si="9"/>
        <v>20827</v>
      </c>
      <c r="G16" s="31"/>
      <c r="H16" s="30">
        <v>5670</v>
      </c>
      <c r="I16" s="30">
        <f t="shared" si="10"/>
        <v>24594</v>
      </c>
      <c r="J16" s="30">
        <f t="shared" si="11"/>
        <v>24594</v>
      </c>
      <c r="K16" s="32"/>
      <c r="L16" s="30">
        <f t="shared" si="1"/>
        <v>3767</v>
      </c>
      <c r="M16" s="33">
        <f t="shared" si="2"/>
        <v>0.18087098477937294</v>
      </c>
      <c r="N16" s="30">
        <f t="shared" si="3"/>
        <v>3767</v>
      </c>
      <c r="O16" s="33">
        <f t="shared" si="4"/>
        <v>0.18087098477937294</v>
      </c>
      <c r="P16" s="34"/>
      <c r="Q16" s="30">
        <v>3383</v>
      </c>
      <c r="R16" s="30">
        <f t="shared" si="12"/>
        <v>20190</v>
      </c>
      <c r="S16" s="30">
        <f t="shared" si="13"/>
        <v>20190</v>
      </c>
      <c r="U16" s="30">
        <f t="shared" si="0"/>
        <v>-4404</v>
      </c>
      <c r="V16" s="33">
        <f t="shared" si="5"/>
        <v>-0.17906806538180045</v>
      </c>
      <c r="W16" s="30">
        <f t="shared" si="6"/>
        <v>-4404</v>
      </c>
      <c r="X16" s="33">
        <f t="shared" si="7"/>
        <v>-0.17906806538180045</v>
      </c>
    </row>
    <row r="17" spans="2:24" ht="16.5" customHeight="1">
      <c r="B17" s="40">
        <v>39453</v>
      </c>
      <c r="C17" s="29"/>
      <c r="D17" s="30">
        <v>5478</v>
      </c>
      <c r="E17" s="30">
        <f t="shared" si="8"/>
        <v>26305</v>
      </c>
      <c r="F17" s="30">
        <f t="shared" si="9"/>
        <v>26305</v>
      </c>
      <c r="G17" s="31"/>
      <c r="H17" s="30">
        <v>6181</v>
      </c>
      <c r="I17" s="30">
        <f t="shared" si="10"/>
        <v>30775</v>
      </c>
      <c r="J17" s="30">
        <f t="shared" si="11"/>
        <v>30775</v>
      </c>
      <c r="K17" s="32"/>
      <c r="L17" s="30">
        <f t="shared" si="1"/>
        <v>4470</v>
      </c>
      <c r="M17" s="33">
        <f t="shared" si="2"/>
        <v>0.1699296711651777</v>
      </c>
      <c r="N17" s="30">
        <f t="shared" si="3"/>
        <v>4470</v>
      </c>
      <c r="O17" s="33">
        <f t="shared" si="4"/>
        <v>0.1699296711651777</v>
      </c>
      <c r="P17" s="34"/>
      <c r="Q17" s="30">
        <v>3663</v>
      </c>
      <c r="R17" s="30">
        <f t="shared" si="12"/>
        <v>23853</v>
      </c>
      <c r="S17" s="30">
        <f t="shared" si="13"/>
        <v>23853</v>
      </c>
      <c r="U17" s="30">
        <f t="shared" si="0"/>
        <v>-6922</v>
      </c>
      <c r="V17" s="33">
        <f t="shared" si="5"/>
        <v>-0.22492282696994315</v>
      </c>
      <c r="W17" s="30">
        <f t="shared" si="6"/>
        <v>-6922</v>
      </c>
      <c r="X17" s="33">
        <f t="shared" si="7"/>
        <v>-0.22492282696994315</v>
      </c>
    </row>
    <row r="18" spans="2:24" ht="16.5" customHeight="1">
      <c r="B18" s="40">
        <v>39454</v>
      </c>
      <c r="C18" s="29"/>
      <c r="D18" s="30">
        <v>6297</v>
      </c>
      <c r="E18" s="30">
        <f t="shared" si="8"/>
        <v>32602</v>
      </c>
      <c r="F18" s="30">
        <f t="shared" si="9"/>
        <v>32602</v>
      </c>
      <c r="G18" s="31"/>
      <c r="H18" s="30">
        <v>4159</v>
      </c>
      <c r="I18" s="30">
        <f t="shared" si="10"/>
        <v>34934</v>
      </c>
      <c r="J18" s="30">
        <f t="shared" si="11"/>
        <v>34934</v>
      </c>
      <c r="K18" s="32"/>
      <c r="L18" s="30">
        <f t="shared" si="1"/>
        <v>2332</v>
      </c>
      <c r="M18" s="33">
        <f t="shared" si="2"/>
        <v>0.07152935402736028</v>
      </c>
      <c r="N18" s="30">
        <f t="shared" si="3"/>
        <v>2332</v>
      </c>
      <c r="O18" s="33">
        <f t="shared" si="4"/>
        <v>0.07152935402736028</v>
      </c>
      <c r="P18" s="34"/>
      <c r="Q18" s="30">
        <v>2777</v>
      </c>
      <c r="R18" s="30">
        <f t="shared" si="12"/>
        <v>26630</v>
      </c>
      <c r="S18" s="30">
        <f t="shared" si="13"/>
        <v>26630</v>
      </c>
      <c r="U18" s="30">
        <f t="shared" si="0"/>
        <v>-8304</v>
      </c>
      <c r="V18" s="33">
        <f t="shared" si="5"/>
        <v>-0.23770538730176904</v>
      </c>
      <c r="W18" s="30">
        <f t="shared" si="6"/>
        <v>-8304</v>
      </c>
      <c r="X18" s="33">
        <f t="shared" si="7"/>
        <v>-0.23770538730176904</v>
      </c>
    </row>
    <row r="19" spans="2:24" ht="16.5" customHeight="1">
      <c r="B19" s="40">
        <v>39455</v>
      </c>
      <c r="C19" s="29"/>
      <c r="D19" s="30">
        <v>4150</v>
      </c>
      <c r="E19" s="30">
        <f t="shared" si="8"/>
        <v>36752</v>
      </c>
      <c r="F19" s="30">
        <f t="shared" si="9"/>
        <v>36752</v>
      </c>
      <c r="G19" s="31"/>
      <c r="H19" s="30">
        <v>4711</v>
      </c>
      <c r="I19" s="30">
        <f t="shared" si="10"/>
        <v>39645</v>
      </c>
      <c r="J19" s="30">
        <f t="shared" si="11"/>
        <v>39645</v>
      </c>
      <c r="K19" s="32"/>
      <c r="L19" s="30">
        <f t="shared" si="1"/>
        <v>2893</v>
      </c>
      <c r="M19" s="33">
        <f t="shared" si="2"/>
        <v>0.07871680452764475</v>
      </c>
      <c r="N19" s="30">
        <f t="shared" si="3"/>
        <v>2893</v>
      </c>
      <c r="O19" s="33">
        <f t="shared" si="4"/>
        <v>0.07871680452764475</v>
      </c>
      <c r="P19" s="34"/>
      <c r="Q19" s="30">
        <v>2861</v>
      </c>
      <c r="R19" s="30">
        <f t="shared" si="12"/>
        <v>29491</v>
      </c>
      <c r="S19" s="30">
        <f t="shared" si="13"/>
        <v>29491</v>
      </c>
      <c r="U19" s="30">
        <f t="shared" si="0"/>
        <v>-10154</v>
      </c>
      <c r="V19" s="33">
        <f t="shared" si="5"/>
        <v>-0.2561230924454534</v>
      </c>
      <c r="W19" s="30">
        <f t="shared" si="6"/>
        <v>-10154</v>
      </c>
      <c r="X19" s="33">
        <f t="shared" si="7"/>
        <v>-0.2561230924454534</v>
      </c>
    </row>
    <row r="20" spans="2:24" ht="16.5" customHeight="1">
      <c r="B20" s="40">
        <v>39456</v>
      </c>
      <c r="C20" s="29"/>
      <c r="D20" s="30">
        <v>5662</v>
      </c>
      <c r="E20" s="30">
        <f t="shared" si="8"/>
        <v>42414</v>
      </c>
      <c r="F20" s="30">
        <f t="shared" si="9"/>
        <v>42414</v>
      </c>
      <c r="G20" s="31"/>
      <c r="H20" s="30">
        <v>3608</v>
      </c>
      <c r="I20" s="30">
        <f t="shared" si="10"/>
        <v>43253</v>
      </c>
      <c r="J20" s="30">
        <f t="shared" si="11"/>
        <v>43253</v>
      </c>
      <c r="K20" s="32"/>
      <c r="L20" s="30">
        <f t="shared" si="1"/>
        <v>839</v>
      </c>
      <c r="M20" s="33">
        <f t="shared" si="2"/>
        <v>0.019781204319328522</v>
      </c>
      <c r="N20" s="30">
        <f t="shared" si="3"/>
        <v>839</v>
      </c>
      <c r="O20" s="33">
        <f t="shared" si="4"/>
        <v>0.019781204319328522</v>
      </c>
      <c r="P20" s="34"/>
      <c r="Q20" s="30">
        <v>2131</v>
      </c>
      <c r="R20" s="30">
        <f t="shared" si="12"/>
        <v>31622</v>
      </c>
      <c r="S20" s="30">
        <f t="shared" si="13"/>
        <v>31622</v>
      </c>
      <c r="U20" s="30">
        <f t="shared" si="0"/>
        <v>-11631</v>
      </c>
      <c r="V20" s="33">
        <f t="shared" si="5"/>
        <v>-0.26890620303793955</v>
      </c>
      <c r="W20" s="30">
        <f t="shared" si="6"/>
        <v>-11631</v>
      </c>
      <c r="X20" s="33">
        <f t="shared" si="7"/>
        <v>-0.26890620303793955</v>
      </c>
    </row>
    <row r="21" spans="2:24" ht="16.5" customHeight="1">
      <c r="B21" s="40">
        <v>39457</v>
      </c>
      <c r="C21" s="29"/>
      <c r="D21" s="30">
        <v>2057</v>
      </c>
      <c r="E21" s="30">
        <f t="shared" si="8"/>
        <v>44471</v>
      </c>
      <c r="F21" s="30">
        <f t="shared" si="9"/>
        <v>44471</v>
      </c>
      <c r="G21" s="31"/>
      <c r="H21" s="30">
        <v>3739</v>
      </c>
      <c r="I21" s="30">
        <f t="shared" si="10"/>
        <v>46992</v>
      </c>
      <c r="J21" s="30">
        <f t="shared" si="11"/>
        <v>46992</v>
      </c>
      <c r="K21" s="32"/>
      <c r="L21" s="30">
        <f t="shared" si="1"/>
        <v>2521</v>
      </c>
      <c r="M21" s="33">
        <f t="shared" si="2"/>
        <v>0.056688628544444696</v>
      </c>
      <c r="N21" s="30">
        <f t="shared" si="3"/>
        <v>2521</v>
      </c>
      <c r="O21" s="33">
        <f t="shared" si="4"/>
        <v>0.056688628544444696</v>
      </c>
      <c r="P21" s="34"/>
      <c r="Q21" s="30">
        <v>3706</v>
      </c>
      <c r="R21" s="30">
        <f t="shared" si="12"/>
        <v>35328</v>
      </c>
      <c r="S21" s="30">
        <f t="shared" si="13"/>
        <v>35328</v>
      </c>
      <c r="U21" s="30">
        <f t="shared" si="0"/>
        <v>-11664</v>
      </c>
      <c r="V21" s="33">
        <f t="shared" si="5"/>
        <v>-0.24821246169560776</v>
      </c>
      <c r="W21" s="30">
        <f t="shared" si="6"/>
        <v>-11664</v>
      </c>
      <c r="X21" s="33">
        <f t="shared" si="7"/>
        <v>-0.24821246169560776</v>
      </c>
    </row>
    <row r="22" spans="2:24" ht="16.5" customHeight="1">
      <c r="B22" s="40">
        <v>39458</v>
      </c>
      <c r="C22" s="29"/>
      <c r="D22" s="30">
        <v>3418</v>
      </c>
      <c r="E22" s="30">
        <f t="shared" si="8"/>
        <v>47889</v>
      </c>
      <c r="F22" s="30">
        <f t="shared" si="9"/>
        <v>47889</v>
      </c>
      <c r="G22" s="31"/>
      <c r="H22" s="30">
        <v>3648</v>
      </c>
      <c r="I22" s="30">
        <f t="shared" si="10"/>
        <v>50640</v>
      </c>
      <c r="J22" s="30">
        <f t="shared" si="11"/>
        <v>50640</v>
      </c>
      <c r="K22" s="32"/>
      <c r="L22" s="30">
        <f t="shared" si="1"/>
        <v>2751</v>
      </c>
      <c r="M22" s="33">
        <f t="shared" si="2"/>
        <v>0.05744534235419407</v>
      </c>
      <c r="N22" s="30">
        <f t="shared" si="3"/>
        <v>2751</v>
      </c>
      <c r="O22" s="33">
        <f t="shared" si="4"/>
        <v>0.05744534235419407</v>
      </c>
      <c r="P22" s="34"/>
      <c r="Q22" s="30">
        <v>3816</v>
      </c>
      <c r="R22" s="30">
        <f t="shared" si="12"/>
        <v>39144</v>
      </c>
      <c r="S22" s="30">
        <f t="shared" si="13"/>
        <v>39144</v>
      </c>
      <c r="U22" s="30">
        <f t="shared" si="0"/>
        <v>-11496</v>
      </c>
      <c r="V22" s="33">
        <f t="shared" si="5"/>
        <v>-0.22701421800947869</v>
      </c>
      <c r="W22" s="30">
        <f t="shared" si="6"/>
        <v>-11496</v>
      </c>
      <c r="X22" s="33">
        <f t="shared" si="7"/>
        <v>-0.22701421800947869</v>
      </c>
    </row>
    <row r="23" spans="2:24" ht="16.5" customHeight="1">
      <c r="B23" s="40">
        <v>39459</v>
      </c>
      <c r="C23" s="29"/>
      <c r="D23" s="30">
        <v>4266</v>
      </c>
      <c r="E23" s="30">
        <f t="shared" si="8"/>
        <v>52155</v>
      </c>
      <c r="F23" s="30">
        <f t="shared" si="9"/>
        <v>52155</v>
      </c>
      <c r="G23" s="31"/>
      <c r="H23" s="30">
        <v>4316</v>
      </c>
      <c r="I23" s="30">
        <f t="shared" si="10"/>
        <v>54956</v>
      </c>
      <c r="J23" s="30">
        <f t="shared" si="11"/>
        <v>54956</v>
      </c>
      <c r="K23" s="32"/>
      <c r="L23" s="30">
        <f t="shared" si="1"/>
        <v>2801</v>
      </c>
      <c r="M23" s="33">
        <f t="shared" si="2"/>
        <v>0.05370530150512894</v>
      </c>
      <c r="N23" s="30">
        <f t="shared" si="3"/>
        <v>2801</v>
      </c>
      <c r="O23" s="33">
        <f t="shared" si="4"/>
        <v>0.05370530150512894</v>
      </c>
      <c r="P23" s="34"/>
      <c r="Q23" s="30">
        <v>3914</v>
      </c>
      <c r="R23" s="30">
        <f t="shared" si="12"/>
        <v>43058</v>
      </c>
      <c r="S23" s="30">
        <f t="shared" si="13"/>
        <v>43058</v>
      </c>
      <c r="U23" s="30">
        <f t="shared" si="0"/>
        <v>-11898</v>
      </c>
      <c r="V23" s="33">
        <f t="shared" si="5"/>
        <v>-0.21650047310575735</v>
      </c>
      <c r="W23" s="30">
        <f t="shared" si="6"/>
        <v>-11898</v>
      </c>
      <c r="X23" s="33">
        <f t="shared" si="7"/>
        <v>-0.21650047310575735</v>
      </c>
    </row>
    <row r="24" spans="2:24" ht="16.5" customHeight="1">
      <c r="B24" s="40">
        <v>39460</v>
      </c>
      <c r="C24" s="29"/>
      <c r="D24" s="30">
        <v>4507</v>
      </c>
      <c r="E24" s="30">
        <f t="shared" si="8"/>
        <v>56662</v>
      </c>
      <c r="F24" s="30">
        <f t="shared" si="9"/>
        <v>56662</v>
      </c>
      <c r="G24" s="31"/>
      <c r="H24" s="30">
        <v>7031</v>
      </c>
      <c r="I24" s="30">
        <f t="shared" si="10"/>
        <v>61987</v>
      </c>
      <c r="J24" s="30">
        <f t="shared" si="11"/>
        <v>61987</v>
      </c>
      <c r="K24" s="32"/>
      <c r="L24" s="30">
        <f t="shared" si="1"/>
        <v>5325</v>
      </c>
      <c r="M24" s="33">
        <f t="shared" si="2"/>
        <v>0.09397832762698105</v>
      </c>
      <c r="N24" s="30">
        <f t="shared" si="3"/>
        <v>5325</v>
      </c>
      <c r="O24" s="33">
        <f t="shared" si="4"/>
        <v>0.09397832762698105</v>
      </c>
      <c r="P24" s="34"/>
      <c r="Q24" s="30">
        <v>3211</v>
      </c>
      <c r="R24" s="30">
        <f t="shared" si="12"/>
        <v>46269</v>
      </c>
      <c r="S24" s="30">
        <f t="shared" si="13"/>
        <v>46269</v>
      </c>
      <c r="U24" s="30">
        <f t="shared" si="0"/>
        <v>-15718</v>
      </c>
      <c r="V24" s="33">
        <f t="shared" si="5"/>
        <v>-0.2535692967880362</v>
      </c>
      <c r="W24" s="30">
        <f t="shared" si="6"/>
        <v>-15718</v>
      </c>
      <c r="X24" s="33">
        <f t="shared" si="7"/>
        <v>-0.2535692967880362</v>
      </c>
    </row>
    <row r="25" spans="2:24" ht="16.5" customHeight="1">
      <c r="B25" s="40">
        <v>39461</v>
      </c>
      <c r="C25" s="29"/>
      <c r="D25" s="30">
        <v>6095</v>
      </c>
      <c r="E25" s="30">
        <f t="shared" si="8"/>
        <v>62757</v>
      </c>
      <c r="F25" s="30">
        <f t="shared" si="9"/>
        <v>62757</v>
      </c>
      <c r="G25" s="31"/>
      <c r="H25" s="30">
        <v>3996</v>
      </c>
      <c r="I25" s="30">
        <f t="shared" si="10"/>
        <v>65983</v>
      </c>
      <c r="J25" s="30">
        <f t="shared" si="11"/>
        <v>65983</v>
      </c>
      <c r="K25" s="32"/>
      <c r="L25" s="30">
        <f t="shared" si="1"/>
        <v>3226</v>
      </c>
      <c r="M25" s="33">
        <f t="shared" si="2"/>
        <v>0.05140462418534984</v>
      </c>
      <c r="N25" s="30">
        <f t="shared" si="3"/>
        <v>3226</v>
      </c>
      <c r="O25" s="33">
        <f t="shared" si="4"/>
        <v>0.05140462418534984</v>
      </c>
      <c r="P25" s="34"/>
      <c r="Q25" s="30">
        <v>3535</v>
      </c>
      <c r="R25" s="30">
        <f t="shared" si="12"/>
        <v>49804</v>
      </c>
      <c r="S25" s="30">
        <f t="shared" si="13"/>
        <v>49804</v>
      </c>
      <c r="U25" s="30">
        <f t="shared" si="0"/>
        <v>-16179</v>
      </c>
      <c r="V25" s="33">
        <f t="shared" si="5"/>
        <v>-0.24519952108876528</v>
      </c>
      <c r="W25" s="30">
        <f t="shared" si="6"/>
        <v>-16179</v>
      </c>
      <c r="X25" s="33">
        <f t="shared" si="7"/>
        <v>-0.24519952108876528</v>
      </c>
    </row>
    <row r="26" spans="2:24" ht="16.5" customHeight="1">
      <c r="B26" s="40">
        <v>39462</v>
      </c>
      <c r="C26" s="29"/>
      <c r="D26" s="30">
        <v>2310</v>
      </c>
      <c r="E26" s="30">
        <f t="shared" si="8"/>
        <v>65067</v>
      </c>
      <c r="F26" s="30">
        <f t="shared" si="9"/>
        <v>65067</v>
      </c>
      <c r="G26" s="31"/>
      <c r="H26" s="30">
        <v>4488</v>
      </c>
      <c r="I26" s="30">
        <f t="shared" si="10"/>
        <v>70471</v>
      </c>
      <c r="J26" s="30">
        <f t="shared" si="11"/>
        <v>70471</v>
      </c>
      <c r="K26" s="32"/>
      <c r="L26" s="30">
        <f t="shared" si="1"/>
        <v>5404</v>
      </c>
      <c r="M26" s="33">
        <f t="shared" si="2"/>
        <v>0.08305285321284214</v>
      </c>
      <c r="N26" s="30">
        <f t="shared" si="3"/>
        <v>5404</v>
      </c>
      <c r="O26" s="33">
        <f t="shared" si="4"/>
        <v>0.08305285321284214</v>
      </c>
      <c r="P26" s="34"/>
      <c r="Q26" s="30">
        <v>2507</v>
      </c>
      <c r="R26" s="30">
        <f t="shared" si="12"/>
        <v>52311</v>
      </c>
      <c r="S26" s="30">
        <f t="shared" si="13"/>
        <v>52311</v>
      </c>
      <c r="U26" s="30">
        <f t="shared" si="0"/>
        <v>-18160</v>
      </c>
      <c r="V26" s="33">
        <f t="shared" si="5"/>
        <v>-0.25769465453874646</v>
      </c>
      <c r="W26" s="30">
        <f t="shared" si="6"/>
        <v>-18160</v>
      </c>
      <c r="X26" s="33">
        <f t="shared" si="7"/>
        <v>-0.25769465453874646</v>
      </c>
    </row>
    <row r="27" spans="2:24" ht="16.5" customHeight="1">
      <c r="B27" s="40">
        <v>39463</v>
      </c>
      <c r="C27" s="29"/>
      <c r="D27" s="30">
        <v>4111</v>
      </c>
      <c r="E27" s="30">
        <f t="shared" si="8"/>
        <v>69178</v>
      </c>
      <c r="F27" s="30">
        <f t="shared" si="9"/>
        <v>69178</v>
      </c>
      <c r="G27" s="31"/>
      <c r="H27" s="30">
        <v>2941</v>
      </c>
      <c r="I27" s="30">
        <f t="shared" si="10"/>
        <v>73412</v>
      </c>
      <c r="J27" s="30">
        <f t="shared" si="11"/>
        <v>73412</v>
      </c>
      <c r="K27" s="32"/>
      <c r="L27" s="30">
        <f t="shared" si="1"/>
        <v>4234</v>
      </c>
      <c r="M27" s="33">
        <f t="shared" si="2"/>
        <v>0.06120442915377721</v>
      </c>
      <c r="N27" s="30">
        <f t="shared" si="3"/>
        <v>4234</v>
      </c>
      <c r="O27" s="33">
        <f t="shared" si="4"/>
        <v>0.06120442915377721</v>
      </c>
      <c r="P27" s="34"/>
      <c r="Q27" s="30">
        <v>2969</v>
      </c>
      <c r="R27" s="30">
        <f t="shared" si="12"/>
        <v>55280</v>
      </c>
      <c r="S27" s="30">
        <f t="shared" si="13"/>
        <v>55280</v>
      </c>
      <c r="U27" s="30">
        <f t="shared" si="0"/>
        <v>-18132</v>
      </c>
      <c r="V27" s="33">
        <f t="shared" si="5"/>
        <v>-0.24698959298207376</v>
      </c>
      <c r="W27" s="30">
        <f t="shared" si="6"/>
        <v>-18132</v>
      </c>
      <c r="X27" s="33">
        <f t="shared" si="7"/>
        <v>-0.24698959298207376</v>
      </c>
    </row>
    <row r="28" spans="2:24" ht="16.5" customHeight="1">
      <c r="B28" s="40">
        <v>39464</v>
      </c>
      <c r="C28" s="29"/>
      <c r="D28" s="30">
        <v>2335</v>
      </c>
      <c r="E28" s="30">
        <f t="shared" si="8"/>
        <v>71513</v>
      </c>
      <c r="F28" s="30">
        <f t="shared" si="9"/>
        <v>71513</v>
      </c>
      <c r="G28" s="31"/>
      <c r="H28" s="30">
        <v>3567</v>
      </c>
      <c r="I28" s="30">
        <f t="shared" si="10"/>
        <v>76979</v>
      </c>
      <c r="J28" s="30">
        <f t="shared" si="11"/>
        <v>76979</v>
      </c>
      <c r="K28" s="32"/>
      <c r="L28" s="30">
        <f t="shared" si="1"/>
        <v>5466</v>
      </c>
      <c r="M28" s="33">
        <f t="shared" si="2"/>
        <v>0.0764336554192944</v>
      </c>
      <c r="N28" s="30">
        <f t="shared" si="3"/>
        <v>5466</v>
      </c>
      <c r="O28" s="33">
        <f t="shared" si="4"/>
        <v>0.0764336554192944</v>
      </c>
      <c r="P28" s="34"/>
      <c r="Q28" s="30">
        <v>3329</v>
      </c>
      <c r="R28" s="30">
        <f t="shared" si="12"/>
        <v>58609</v>
      </c>
      <c r="S28" s="30">
        <f t="shared" si="13"/>
        <v>58609</v>
      </c>
      <c r="U28" s="30">
        <f aca="true" t="shared" si="14" ref="U28:U42">IF(R28="","",R28-I28)</f>
        <v>-18370</v>
      </c>
      <c r="V28" s="33">
        <f t="shared" si="5"/>
        <v>-0.23863651125631666</v>
      </c>
      <c r="W28" s="30">
        <f t="shared" si="6"/>
        <v>-18370</v>
      </c>
      <c r="X28" s="33">
        <f t="shared" si="7"/>
        <v>-0.23863651125631666</v>
      </c>
    </row>
    <row r="29" spans="2:24" ht="16.5" customHeight="1">
      <c r="B29" s="40">
        <v>39465</v>
      </c>
      <c r="C29" s="29"/>
      <c r="D29" s="30">
        <v>3212</v>
      </c>
      <c r="E29" s="30">
        <f t="shared" si="8"/>
        <v>74725</v>
      </c>
      <c r="F29" s="30">
        <f t="shared" si="9"/>
        <v>74725</v>
      </c>
      <c r="G29" s="31"/>
      <c r="H29" s="30">
        <v>4106</v>
      </c>
      <c r="I29" s="30">
        <f t="shared" si="10"/>
        <v>81085</v>
      </c>
      <c r="J29" s="30">
        <f t="shared" si="11"/>
        <v>81085</v>
      </c>
      <c r="K29" s="32"/>
      <c r="L29" s="30">
        <f t="shared" si="1"/>
        <v>6360</v>
      </c>
      <c r="M29" s="33">
        <f t="shared" si="2"/>
        <v>0.08511207761793242</v>
      </c>
      <c r="N29" s="30">
        <f t="shared" si="3"/>
        <v>6360</v>
      </c>
      <c r="O29" s="33">
        <f t="shared" si="4"/>
        <v>0.08511207761793242</v>
      </c>
      <c r="P29" s="34"/>
      <c r="Q29" s="30">
        <v>4149</v>
      </c>
      <c r="R29" s="30">
        <f t="shared" si="12"/>
        <v>62758</v>
      </c>
      <c r="S29" s="30">
        <f t="shared" si="13"/>
        <v>62758</v>
      </c>
      <c r="U29" s="30">
        <f t="shared" si="14"/>
        <v>-18327</v>
      </c>
      <c r="V29" s="33">
        <f t="shared" si="5"/>
        <v>-0.22602207559967935</v>
      </c>
      <c r="W29" s="30">
        <f t="shared" si="6"/>
        <v>-18327</v>
      </c>
      <c r="X29" s="33">
        <f t="shared" si="7"/>
        <v>-0.22602207559967935</v>
      </c>
    </row>
    <row r="30" spans="2:24" ht="16.5" customHeight="1">
      <c r="B30" s="40">
        <v>39466</v>
      </c>
      <c r="C30" s="29"/>
      <c r="D30" s="30">
        <v>3587</v>
      </c>
      <c r="E30" s="30">
        <f t="shared" si="8"/>
        <v>78312</v>
      </c>
      <c r="F30" s="30">
        <f t="shared" si="9"/>
        <v>78312</v>
      </c>
      <c r="G30" s="31"/>
      <c r="H30" s="30">
        <v>4670</v>
      </c>
      <c r="I30" s="30">
        <f t="shared" si="10"/>
        <v>85755</v>
      </c>
      <c r="J30" s="30">
        <f t="shared" si="11"/>
        <v>85755</v>
      </c>
      <c r="K30" s="32"/>
      <c r="L30" s="30">
        <f t="shared" si="1"/>
        <v>7443</v>
      </c>
      <c r="M30" s="33">
        <f t="shared" si="2"/>
        <v>0.09504290530186944</v>
      </c>
      <c r="N30" s="30">
        <f t="shared" si="3"/>
        <v>7443</v>
      </c>
      <c r="O30" s="33">
        <f t="shared" si="4"/>
        <v>0.09504290530186944</v>
      </c>
      <c r="P30" s="34"/>
      <c r="Q30" s="30">
        <v>3167</v>
      </c>
      <c r="R30" s="30">
        <f t="shared" si="12"/>
        <v>65925</v>
      </c>
      <c r="S30" s="30">
        <f t="shared" si="13"/>
        <v>65925</v>
      </c>
      <c r="U30" s="30">
        <f t="shared" si="14"/>
        <v>-19830</v>
      </c>
      <c r="V30" s="33">
        <f t="shared" si="5"/>
        <v>-0.2312401609235613</v>
      </c>
      <c r="W30" s="30">
        <f t="shared" si="6"/>
        <v>-19830</v>
      </c>
      <c r="X30" s="33">
        <f t="shared" si="7"/>
        <v>-0.2312401609235613</v>
      </c>
    </row>
    <row r="31" spans="2:24" ht="16.5" customHeight="1">
      <c r="B31" s="40">
        <v>39467</v>
      </c>
      <c r="C31" s="29"/>
      <c r="D31" s="30">
        <v>4904</v>
      </c>
      <c r="E31" s="30">
        <f t="shared" si="8"/>
        <v>83216</v>
      </c>
      <c r="F31" s="30">
        <f t="shared" si="9"/>
        <v>83216</v>
      </c>
      <c r="G31" s="31"/>
      <c r="H31" s="30">
        <v>6174</v>
      </c>
      <c r="I31" s="30">
        <f t="shared" si="10"/>
        <v>91929</v>
      </c>
      <c r="J31" s="30">
        <f t="shared" si="11"/>
        <v>91929</v>
      </c>
      <c r="K31" s="32"/>
      <c r="L31" s="30">
        <f t="shared" si="1"/>
        <v>8713</v>
      </c>
      <c r="M31" s="33">
        <f t="shared" si="2"/>
        <v>0.10470342241876562</v>
      </c>
      <c r="N31" s="30">
        <f t="shared" si="3"/>
        <v>8713</v>
      </c>
      <c r="O31" s="33">
        <f t="shared" si="4"/>
        <v>0.10470342241876562</v>
      </c>
      <c r="P31" s="34"/>
      <c r="Q31" s="30">
        <v>3040</v>
      </c>
      <c r="R31" s="30">
        <f t="shared" si="12"/>
        <v>68965</v>
      </c>
      <c r="S31" s="30">
        <f t="shared" si="13"/>
        <v>68965</v>
      </c>
      <c r="U31" s="30">
        <f t="shared" si="14"/>
        <v>-22964</v>
      </c>
      <c r="V31" s="33">
        <f t="shared" si="5"/>
        <v>-0.2498014772269904</v>
      </c>
      <c r="W31" s="30">
        <f t="shared" si="6"/>
        <v>-22964</v>
      </c>
      <c r="X31" s="33">
        <f t="shared" si="7"/>
        <v>-0.2498014772269904</v>
      </c>
    </row>
    <row r="32" spans="2:24" ht="16.5" customHeight="1">
      <c r="B32" s="40">
        <v>39468</v>
      </c>
      <c r="C32" s="29"/>
      <c r="D32" s="30">
        <v>6141</v>
      </c>
      <c r="E32" s="30">
        <f t="shared" si="8"/>
        <v>89357</v>
      </c>
      <c r="F32" s="30">
        <f t="shared" si="9"/>
        <v>89357</v>
      </c>
      <c r="G32" s="31"/>
      <c r="H32" s="30">
        <v>4468</v>
      </c>
      <c r="I32" s="30">
        <f t="shared" si="10"/>
        <v>96397</v>
      </c>
      <c r="J32" s="30">
        <f t="shared" si="11"/>
        <v>96397</v>
      </c>
      <c r="K32" s="32"/>
      <c r="L32" s="30">
        <f t="shared" si="1"/>
        <v>7040</v>
      </c>
      <c r="M32" s="33">
        <f t="shared" si="2"/>
        <v>0.07878509797777454</v>
      </c>
      <c r="N32" s="30">
        <f t="shared" si="3"/>
        <v>7040</v>
      </c>
      <c r="O32" s="33">
        <f t="shared" si="4"/>
        <v>0.07878509797777454</v>
      </c>
      <c r="P32" s="34"/>
      <c r="Q32" s="30">
        <v>2792</v>
      </c>
      <c r="R32" s="30">
        <f t="shared" si="12"/>
        <v>71757</v>
      </c>
      <c r="S32" s="30">
        <f t="shared" si="13"/>
        <v>71757</v>
      </c>
      <c r="U32" s="30">
        <f t="shared" si="14"/>
        <v>-24640</v>
      </c>
      <c r="V32" s="33">
        <f t="shared" si="5"/>
        <v>-0.25560961440708735</v>
      </c>
      <c r="W32" s="30">
        <f t="shared" si="6"/>
        <v>-24640</v>
      </c>
      <c r="X32" s="33">
        <f t="shared" si="7"/>
        <v>-0.25560961440708735</v>
      </c>
    </row>
    <row r="33" spans="2:24" ht="16.5" customHeight="1">
      <c r="B33" s="40">
        <v>39469</v>
      </c>
      <c r="C33" s="29"/>
      <c r="D33" s="30">
        <v>2525</v>
      </c>
      <c r="E33" s="30">
        <f t="shared" si="8"/>
        <v>91882</v>
      </c>
      <c r="F33" s="30">
        <f t="shared" si="9"/>
        <v>91882</v>
      </c>
      <c r="G33" s="31"/>
      <c r="H33" s="30">
        <v>4380</v>
      </c>
      <c r="I33" s="30">
        <f t="shared" si="10"/>
        <v>100777</v>
      </c>
      <c r="J33" s="30">
        <f t="shared" si="11"/>
        <v>100777</v>
      </c>
      <c r="K33" s="32"/>
      <c r="L33" s="30">
        <f t="shared" si="1"/>
        <v>8895</v>
      </c>
      <c r="M33" s="33">
        <f t="shared" si="2"/>
        <v>0.09680895061056573</v>
      </c>
      <c r="N33" s="30">
        <f t="shared" si="3"/>
        <v>8895</v>
      </c>
      <c r="O33" s="33">
        <f t="shared" si="4"/>
        <v>0.09680895061056573</v>
      </c>
      <c r="P33" s="34"/>
      <c r="Q33" s="30">
        <v>2634</v>
      </c>
      <c r="R33" s="30">
        <f t="shared" si="12"/>
        <v>74391</v>
      </c>
      <c r="S33" s="30">
        <f t="shared" si="13"/>
        <v>74391</v>
      </c>
      <c r="U33" s="30">
        <f t="shared" si="14"/>
        <v>-26386</v>
      </c>
      <c r="V33" s="33">
        <f t="shared" si="5"/>
        <v>-0.2618256149716701</v>
      </c>
      <c r="W33" s="30">
        <f t="shared" si="6"/>
        <v>-26386</v>
      </c>
      <c r="X33" s="33">
        <f t="shared" si="7"/>
        <v>-0.2618256149716701</v>
      </c>
    </row>
    <row r="34" spans="2:24" ht="16.5" customHeight="1">
      <c r="B34" s="40">
        <v>39470</v>
      </c>
      <c r="C34" s="29"/>
      <c r="D34" s="30">
        <v>3732</v>
      </c>
      <c r="E34" s="30">
        <f t="shared" si="8"/>
        <v>95614</v>
      </c>
      <c r="F34" s="30">
        <f t="shared" si="9"/>
        <v>95614</v>
      </c>
      <c r="G34" s="31"/>
      <c r="H34" s="30">
        <v>3246</v>
      </c>
      <c r="I34" s="30">
        <f t="shared" si="10"/>
        <v>104023</v>
      </c>
      <c r="J34" s="30">
        <f t="shared" si="11"/>
        <v>104023</v>
      </c>
      <c r="K34" s="32"/>
      <c r="L34" s="30">
        <f t="shared" si="1"/>
        <v>8409</v>
      </c>
      <c r="M34" s="33">
        <f t="shared" si="2"/>
        <v>0.08794737172380614</v>
      </c>
      <c r="N34" s="30">
        <f t="shared" si="3"/>
        <v>8409</v>
      </c>
      <c r="O34" s="33">
        <f t="shared" si="4"/>
        <v>0.08794737172380614</v>
      </c>
      <c r="P34" s="34"/>
      <c r="Q34" s="30">
        <v>2755</v>
      </c>
      <c r="R34" s="30">
        <f t="shared" si="12"/>
        <v>77146</v>
      </c>
      <c r="S34" s="30">
        <f t="shared" si="13"/>
        <v>77146</v>
      </c>
      <c r="U34" s="30">
        <f t="shared" si="14"/>
        <v>-26877</v>
      </c>
      <c r="V34" s="33">
        <f t="shared" si="5"/>
        <v>-0.2583755515607125</v>
      </c>
      <c r="W34" s="30">
        <f t="shared" si="6"/>
        <v>-26877</v>
      </c>
      <c r="X34" s="33">
        <f t="shared" si="7"/>
        <v>-0.2583755515607125</v>
      </c>
    </row>
    <row r="35" spans="2:24" ht="16.5" customHeight="1">
      <c r="B35" s="40">
        <v>39471</v>
      </c>
      <c r="C35" s="29"/>
      <c r="D35" s="30">
        <v>2605</v>
      </c>
      <c r="E35" s="30">
        <f t="shared" si="8"/>
        <v>98219</v>
      </c>
      <c r="F35" s="30">
        <f t="shared" si="9"/>
        <v>98219</v>
      </c>
      <c r="G35" s="31"/>
      <c r="H35" s="30">
        <v>3771</v>
      </c>
      <c r="I35" s="30">
        <f t="shared" si="10"/>
        <v>107794</v>
      </c>
      <c r="J35" s="30">
        <f t="shared" si="11"/>
        <v>107794</v>
      </c>
      <c r="K35" s="32"/>
      <c r="L35" s="30">
        <f t="shared" si="1"/>
        <v>9575</v>
      </c>
      <c r="M35" s="33">
        <f t="shared" si="2"/>
        <v>0.097486229751881</v>
      </c>
      <c r="N35" s="30">
        <f t="shared" si="3"/>
        <v>9575</v>
      </c>
      <c r="O35" s="33">
        <f t="shared" si="4"/>
        <v>0.097486229751881</v>
      </c>
      <c r="P35" s="34"/>
      <c r="Q35" s="30">
        <v>3879</v>
      </c>
      <c r="R35" s="30">
        <f t="shared" si="12"/>
        <v>81025</v>
      </c>
      <c r="S35" s="30">
        <f t="shared" si="13"/>
        <v>81025</v>
      </c>
      <c r="U35" s="30">
        <f t="shared" si="14"/>
        <v>-26769</v>
      </c>
      <c r="V35" s="33">
        <f t="shared" si="5"/>
        <v>-0.24833478672282316</v>
      </c>
      <c r="W35" s="30">
        <f t="shared" si="6"/>
        <v>-26769</v>
      </c>
      <c r="X35" s="33">
        <f t="shared" si="7"/>
        <v>-0.24833478672282316</v>
      </c>
    </row>
    <row r="36" spans="2:24" ht="16.5" customHeight="1">
      <c r="B36" s="40">
        <v>39472</v>
      </c>
      <c r="C36" s="29"/>
      <c r="D36" s="30">
        <v>3182</v>
      </c>
      <c r="E36" s="30">
        <f t="shared" si="8"/>
        <v>101401</v>
      </c>
      <c r="F36" s="30">
        <f t="shared" si="9"/>
        <v>101401</v>
      </c>
      <c r="G36" s="31"/>
      <c r="H36" s="30">
        <v>4060</v>
      </c>
      <c r="I36" s="30">
        <f t="shared" si="10"/>
        <v>111854</v>
      </c>
      <c r="J36" s="30">
        <f t="shared" si="11"/>
        <v>111854</v>
      </c>
      <c r="K36" s="32"/>
      <c r="L36" s="30">
        <f t="shared" si="1"/>
        <v>10453</v>
      </c>
      <c r="M36" s="33">
        <f t="shared" si="2"/>
        <v>0.10308576838492717</v>
      </c>
      <c r="N36" s="30">
        <f t="shared" si="3"/>
        <v>10453</v>
      </c>
      <c r="O36" s="33">
        <f t="shared" si="4"/>
        <v>0.10308576838492717</v>
      </c>
      <c r="P36" s="34"/>
      <c r="Q36" s="30">
        <v>3628</v>
      </c>
      <c r="R36" s="30">
        <f t="shared" si="12"/>
        <v>84653</v>
      </c>
      <c r="S36" s="30">
        <f t="shared" si="13"/>
        <v>84653</v>
      </c>
      <c r="U36" s="30">
        <f t="shared" si="14"/>
        <v>-27201</v>
      </c>
      <c r="V36" s="33">
        <f t="shared" si="5"/>
        <v>-0.24318307794088723</v>
      </c>
      <c r="W36" s="30">
        <f t="shared" si="6"/>
        <v>-27201</v>
      </c>
      <c r="X36" s="33">
        <f t="shared" si="7"/>
        <v>-0.24318307794088723</v>
      </c>
    </row>
    <row r="37" spans="2:24" ht="16.5" customHeight="1">
      <c r="B37" s="40">
        <v>39473</v>
      </c>
      <c r="C37" s="29"/>
      <c r="D37" s="30">
        <v>4250</v>
      </c>
      <c r="E37" s="30">
        <f t="shared" si="8"/>
        <v>105651</v>
      </c>
      <c r="F37" s="30">
        <f t="shared" si="9"/>
        <v>105651</v>
      </c>
      <c r="G37" s="31"/>
      <c r="H37" s="30">
        <v>4298</v>
      </c>
      <c r="I37" s="30">
        <f t="shared" si="10"/>
        <v>116152</v>
      </c>
      <c r="J37" s="30">
        <f t="shared" si="11"/>
        <v>116152</v>
      </c>
      <c r="K37" s="32"/>
      <c r="L37" s="30">
        <f t="shared" si="1"/>
        <v>10501</v>
      </c>
      <c r="M37" s="33">
        <f t="shared" si="2"/>
        <v>0.09939328543979707</v>
      </c>
      <c r="N37" s="30">
        <f t="shared" si="3"/>
        <v>10501</v>
      </c>
      <c r="O37" s="33">
        <f t="shared" si="4"/>
        <v>0.09939328543979707</v>
      </c>
      <c r="P37" s="34"/>
      <c r="Q37" s="30">
        <v>4055</v>
      </c>
      <c r="R37" s="30">
        <f t="shared" si="12"/>
        <v>88708</v>
      </c>
      <c r="S37" s="30">
        <f t="shared" si="13"/>
        <v>88708</v>
      </c>
      <c r="U37" s="30">
        <f t="shared" si="14"/>
        <v>-27444</v>
      </c>
      <c r="V37" s="33">
        <f t="shared" si="5"/>
        <v>-0.2362766030718369</v>
      </c>
      <c r="W37" s="30">
        <f t="shared" si="6"/>
        <v>-27444</v>
      </c>
      <c r="X37" s="33">
        <f t="shared" si="7"/>
        <v>-0.2362766030718369</v>
      </c>
    </row>
    <row r="38" spans="2:24" ht="16.5" customHeight="1">
      <c r="B38" s="40">
        <v>39474</v>
      </c>
      <c r="C38" s="29"/>
      <c r="D38" s="30">
        <v>4921</v>
      </c>
      <c r="E38" s="30">
        <f t="shared" si="8"/>
        <v>110572</v>
      </c>
      <c r="F38" s="30">
        <f t="shared" si="9"/>
        <v>110572</v>
      </c>
      <c r="G38" s="31"/>
      <c r="H38" s="30">
        <v>7170</v>
      </c>
      <c r="I38" s="30">
        <f t="shared" si="10"/>
        <v>123322</v>
      </c>
      <c r="J38" s="30">
        <f t="shared" si="11"/>
        <v>123322</v>
      </c>
      <c r="K38" s="32"/>
      <c r="L38" s="30">
        <f t="shared" si="1"/>
        <v>12750</v>
      </c>
      <c r="M38" s="33">
        <f t="shared" si="2"/>
        <v>0.11530948160474623</v>
      </c>
      <c r="N38" s="30">
        <f t="shared" si="3"/>
        <v>12750</v>
      </c>
      <c r="O38" s="33">
        <f t="shared" si="4"/>
        <v>0.11530948160474623</v>
      </c>
      <c r="P38" s="34"/>
      <c r="Q38" s="30">
        <v>2910</v>
      </c>
      <c r="R38" s="30">
        <f t="shared" si="12"/>
        <v>91618</v>
      </c>
      <c r="S38" s="30">
        <f t="shared" si="13"/>
        <v>91618</v>
      </c>
      <c r="U38" s="30">
        <f t="shared" si="14"/>
        <v>-31704</v>
      </c>
      <c r="V38" s="33">
        <f t="shared" si="5"/>
        <v>-0.25708308331035823</v>
      </c>
      <c r="W38" s="30">
        <f t="shared" si="6"/>
        <v>-31704</v>
      </c>
      <c r="X38" s="33">
        <f t="shared" si="7"/>
        <v>-0.25708308331035823</v>
      </c>
    </row>
    <row r="39" spans="2:24" ht="16.5" customHeight="1">
      <c r="B39" s="40">
        <v>39475</v>
      </c>
      <c r="C39" s="29"/>
      <c r="D39" s="30">
        <v>5497</v>
      </c>
      <c r="E39" s="30">
        <f t="shared" si="8"/>
        <v>116069</v>
      </c>
      <c r="F39" s="30">
        <f t="shared" si="9"/>
        <v>116069</v>
      </c>
      <c r="G39" s="31"/>
      <c r="H39" s="30">
        <v>4002</v>
      </c>
      <c r="I39" s="30">
        <f t="shared" si="10"/>
        <v>127324</v>
      </c>
      <c r="J39" s="30">
        <f t="shared" si="11"/>
        <v>127324</v>
      </c>
      <c r="K39" s="32"/>
      <c r="L39" s="30">
        <f t="shared" si="1"/>
        <v>11255</v>
      </c>
      <c r="M39" s="33">
        <f t="shared" si="2"/>
        <v>0.09696818271889997</v>
      </c>
      <c r="N39" s="30">
        <f t="shared" si="3"/>
        <v>11255</v>
      </c>
      <c r="O39" s="33">
        <f t="shared" si="4"/>
        <v>0.09696818271889997</v>
      </c>
      <c r="P39" s="34"/>
      <c r="Q39" s="30">
        <v>3454</v>
      </c>
      <c r="R39" s="30">
        <f t="shared" si="12"/>
        <v>95072</v>
      </c>
      <c r="S39" s="30">
        <f t="shared" si="13"/>
        <v>95072</v>
      </c>
      <c r="U39" s="30">
        <f t="shared" si="14"/>
        <v>-32252</v>
      </c>
      <c r="V39" s="33">
        <f t="shared" si="5"/>
        <v>-0.25330652508560836</v>
      </c>
      <c r="W39" s="30">
        <f t="shared" si="6"/>
        <v>-32252</v>
      </c>
      <c r="X39" s="33">
        <f t="shared" si="7"/>
        <v>-0.25330652508560836</v>
      </c>
    </row>
    <row r="40" spans="2:24" ht="18" customHeight="1">
      <c r="B40" s="40">
        <v>39476</v>
      </c>
      <c r="C40" s="29"/>
      <c r="D40" s="30">
        <v>2794</v>
      </c>
      <c r="E40" s="30">
        <f t="shared" si="8"/>
        <v>118863</v>
      </c>
      <c r="F40" s="30">
        <f t="shared" si="9"/>
        <v>118863</v>
      </c>
      <c r="G40" s="31"/>
      <c r="H40" s="30">
        <v>4066</v>
      </c>
      <c r="I40" s="30">
        <f t="shared" si="10"/>
        <v>131390</v>
      </c>
      <c r="J40" s="30">
        <f t="shared" si="11"/>
        <v>131390</v>
      </c>
      <c r="K40" s="32"/>
      <c r="L40" s="30">
        <f t="shared" si="1"/>
        <v>12527</v>
      </c>
      <c r="M40" s="33">
        <f t="shared" si="2"/>
        <v>0.10539023918292488</v>
      </c>
      <c r="N40" s="30">
        <f t="shared" si="3"/>
        <v>12527</v>
      </c>
      <c r="O40" s="33">
        <f t="shared" si="4"/>
        <v>0.10539023918292488</v>
      </c>
      <c r="P40" s="34"/>
      <c r="Q40" s="30">
        <v>3168</v>
      </c>
      <c r="R40" s="30">
        <f t="shared" si="12"/>
        <v>98240</v>
      </c>
      <c r="S40" s="30">
        <f t="shared" si="13"/>
        <v>98240</v>
      </c>
      <c r="U40" s="30">
        <f t="shared" si="14"/>
        <v>-33150</v>
      </c>
      <c r="V40" s="33">
        <f t="shared" si="5"/>
        <v>-0.2523023061115762</v>
      </c>
      <c r="W40" s="30">
        <f t="shared" si="6"/>
        <v>-33150</v>
      </c>
      <c r="X40" s="33">
        <f t="shared" si="7"/>
        <v>-0.2523023061115762</v>
      </c>
    </row>
    <row r="41" spans="2:24" ht="18.75" customHeight="1">
      <c r="B41" s="40">
        <v>39477</v>
      </c>
      <c r="C41" s="38"/>
      <c r="D41" s="39">
        <v>3698</v>
      </c>
      <c r="E41" s="30">
        <f t="shared" si="8"/>
        <v>122561</v>
      </c>
      <c r="F41" s="30">
        <f t="shared" si="9"/>
        <v>122561</v>
      </c>
      <c r="G41" s="38"/>
      <c r="H41" s="30">
        <v>4132</v>
      </c>
      <c r="I41" s="30">
        <f t="shared" si="10"/>
        <v>135522</v>
      </c>
      <c r="J41" s="30">
        <f t="shared" si="11"/>
        <v>135522</v>
      </c>
      <c r="K41" s="32"/>
      <c r="L41" s="30">
        <f t="shared" si="1"/>
        <v>12961</v>
      </c>
      <c r="M41" s="33">
        <f t="shared" si="2"/>
        <v>0.1057514217410106</v>
      </c>
      <c r="N41" s="30">
        <f t="shared" si="3"/>
        <v>12961</v>
      </c>
      <c r="O41" s="33">
        <f t="shared" si="4"/>
        <v>0.1057514217410106</v>
      </c>
      <c r="P41" s="34"/>
      <c r="Q41" s="30">
        <v>3691</v>
      </c>
      <c r="R41" s="30">
        <f t="shared" si="12"/>
        <v>101931</v>
      </c>
      <c r="S41" s="30">
        <f t="shared" si="13"/>
        <v>101931</v>
      </c>
      <c r="U41" s="30">
        <f t="shared" si="14"/>
        <v>-33591</v>
      </c>
      <c r="V41" s="33">
        <f t="shared" si="5"/>
        <v>-0.24786381546907513</v>
      </c>
      <c r="W41" s="30">
        <f t="shared" si="6"/>
        <v>-33591</v>
      </c>
      <c r="X41" s="33">
        <f t="shared" si="7"/>
        <v>-0.24786381546907513</v>
      </c>
    </row>
    <row r="42" spans="2:24" ht="16.5" customHeight="1">
      <c r="B42" s="40">
        <v>39478</v>
      </c>
      <c r="C42" s="29"/>
      <c r="D42" s="30">
        <v>2885</v>
      </c>
      <c r="E42" s="30">
        <f t="shared" si="8"/>
        <v>125446</v>
      </c>
      <c r="F42" s="35">
        <f t="shared" si="9"/>
        <v>125446</v>
      </c>
      <c r="G42" s="36"/>
      <c r="H42" s="30">
        <v>4784</v>
      </c>
      <c r="I42" s="30">
        <f t="shared" si="10"/>
        <v>140306</v>
      </c>
      <c r="J42" s="35">
        <f t="shared" si="11"/>
        <v>140306</v>
      </c>
      <c r="K42" s="37"/>
      <c r="L42" s="30">
        <f t="shared" si="1"/>
        <v>14860</v>
      </c>
      <c r="M42" s="33">
        <f t="shared" si="2"/>
        <v>0.118457344195909</v>
      </c>
      <c r="N42" s="30">
        <f t="shared" si="3"/>
        <v>14860</v>
      </c>
      <c r="O42" s="33">
        <f t="shared" si="4"/>
        <v>0.118457344195909</v>
      </c>
      <c r="P42" s="34"/>
      <c r="Q42" s="30">
        <v>4608</v>
      </c>
      <c r="R42" s="30">
        <f t="shared" si="12"/>
        <v>106539</v>
      </c>
      <c r="S42" s="35">
        <f t="shared" si="13"/>
        <v>106539</v>
      </c>
      <c r="U42" s="30">
        <f t="shared" si="14"/>
        <v>-33767</v>
      </c>
      <c r="V42" s="33">
        <f t="shared" si="5"/>
        <v>-0.2406668282183228</v>
      </c>
      <c r="W42" s="30">
        <f t="shared" si="6"/>
        <v>-33767</v>
      </c>
      <c r="X42" s="33">
        <f t="shared" si="7"/>
        <v>-0.2406668282183228</v>
      </c>
    </row>
    <row r="43" spans="2:24" ht="11.25" customHeight="1">
      <c r="B43" s="29"/>
      <c r="C43" s="29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2007-02-16T06:30:21Z</cp:lastPrinted>
  <dcterms:created xsi:type="dcterms:W3CDTF">2003-10-20T07:27:17Z</dcterms:created>
  <dcterms:modified xsi:type="dcterms:W3CDTF">2009-02-02T06:06:01Z</dcterms:modified>
  <cp:category/>
  <cp:version/>
  <cp:contentType/>
  <cp:contentStatus/>
</cp:coreProperties>
</file>