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60" activeTab="0"/>
  </bookViews>
  <sheets>
    <sheet name="Kasım- 2010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<sst xmlns="http://schemas.openxmlformats.org/spreadsheetml/2006/main" count="38" uniqueCount="19">
  <si>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</si>
  <si>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</si>
  <si>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</si>
  <si>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</si>
  <si>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</si>
  <si>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2007 YILI 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</si>
  <si>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</si>
  <si>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</si>
  <si>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</si>
  <si>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</si>
  <si>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</si>
  <si>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</si>
  <si>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</si>
  <si>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2010 / 2009 YILI KARŞILAŞTIRMASI</t>
  </si>
  <si>
    <t>TOPLAM</t>
  </si>
  <si>
    <t>2007 YILI KASIM</t>
  </si>
  <si>
    <t>2008 YILI KASIM</t>
  </si>
  <si>
    <t>2009 YILI KASIM</t>
  </si>
  <si>
    <t>2010 YILI KASIM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</si>
</sst>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48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dotted"/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85" fontId="6" fillId="0" borderId="28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185" fontId="6" fillId="0" borderId="33" xfId="0" applyNumberFormat="1" applyFont="1" applyBorder="1" applyAlignment="1">
      <alignment horizontal="center" vertical="center" wrapText="1"/>
    </xf>
    <xf numFmtId="185" fontId="6" fillId="0" borderId="34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85" fontId="12" fillId="0" borderId="24" xfId="0" applyNumberFormat="1" applyFont="1" applyBorder="1" applyAlignment="1" quotePrefix="1">
      <alignment horizontal="center" vertical="center"/>
    </xf>
    <xf numFmtId="185" fontId="12" fillId="0" borderId="25" xfId="0" applyNumberFormat="1" applyFont="1" applyBorder="1" applyAlignment="1">
      <alignment horizontal="center" vertical="center"/>
    </xf>
    <xf numFmtId="185" fontId="12" fillId="0" borderId="2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center" vertical="center"/>
    </xf>
    <xf numFmtId="185" fontId="10" fillId="0" borderId="35" xfId="0" applyNumberFormat="1" applyFont="1" applyBorder="1" applyAlignment="1">
      <alignment horizontal="center" vertical="center"/>
    </xf>
    <xf numFmtId="185" fontId="3" fillId="0" borderId="24" xfId="0" applyNumberFormat="1" applyFont="1" applyBorder="1" applyAlignment="1">
      <alignment horizontal="center" vertical="center"/>
    </xf>
    <xf numFmtId="185" fontId="3" fillId="0" borderId="25" xfId="0" applyNumberFormat="1" applyFont="1" applyBorder="1" applyAlignment="1">
      <alignment horizontal="center" vertical="center"/>
    </xf>
    <xf numFmtId="185" fontId="3" fillId="0" borderId="39" xfId="0" applyNumberFormat="1" applyFont="1" applyBorder="1" applyAlignment="1">
      <alignment horizontal="center" vertical="center"/>
    </xf>
    <xf numFmtId="185" fontId="3" fillId="0" borderId="40" xfId="0" applyNumberFormat="1" applyFont="1" applyBorder="1" applyAlignment="1">
      <alignment horizontal="center" vertical="center"/>
    </xf>
    <xf numFmtId="185" fontId="10" fillId="0" borderId="22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2"/>
  <sheetViews>
    <sheetView showGridLines="0" tabSelected="1" view="pageBreakPreview" zoomScale="75" zoomScaleSheetLayoutView="75" workbookViewId="0" topLeftCell="A19">
      <selection activeCell="J48" sqref="J48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6" width="12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1.7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2:25" ht="36" customHeight="1">
      <c r="B3" s="23" t="s">
        <v>12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ht="4.5" customHeight="1"/>
    <row r="5" spans="4:25" ht="24.75" customHeight="1">
      <c r="D5" s="45" t="s">
        <v>5</v>
      </c>
      <c r="E5" s="46"/>
      <c r="F5" s="47"/>
      <c r="G5" s="21"/>
      <c r="H5" s="45" t="s">
        <v>6</v>
      </c>
      <c r="I5" s="46"/>
      <c r="J5" s="47"/>
      <c r="K5" s="21"/>
      <c r="L5" s="45" t="s">
        <v>7</v>
      </c>
      <c r="M5" s="46"/>
      <c r="N5" s="47"/>
      <c r="O5" s="21"/>
      <c r="P5" s="45" t="s">
        <v>8</v>
      </c>
      <c r="Q5" s="46"/>
      <c r="R5" s="47"/>
      <c r="T5" s="24" t="s">
        <v>13</v>
      </c>
      <c r="U5" s="25"/>
      <c r="V5" s="25"/>
      <c r="W5" s="25"/>
      <c r="X5" s="25"/>
      <c r="Y5" s="26"/>
    </row>
    <row r="6" spans="4:25" ht="21.75" customHeight="1">
      <c r="D6" s="48" t="s">
        <v>3</v>
      </c>
      <c r="E6" s="49"/>
      <c r="F6" s="50"/>
      <c r="G6" s="1"/>
      <c r="H6" s="48" t="s">
        <v>3</v>
      </c>
      <c r="I6" s="49"/>
      <c r="J6" s="50"/>
      <c r="K6" s="1"/>
      <c r="L6" s="48" t="s">
        <v>3</v>
      </c>
      <c r="M6" s="49"/>
      <c r="N6" s="50"/>
      <c r="O6" s="1"/>
      <c r="P6" s="48" t="s">
        <v>3</v>
      </c>
      <c r="Q6" s="49"/>
      <c r="R6" s="50"/>
      <c r="T6" s="27"/>
      <c r="U6" s="28"/>
      <c r="V6" s="28"/>
      <c r="W6" s="28"/>
      <c r="X6" s="28"/>
      <c r="Y6" s="29"/>
    </row>
    <row r="7" spans="4:25" ht="21.75" customHeight="1">
      <c r="D7" s="51">
        <v>7254274</v>
      </c>
      <c r="E7" s="52"/>
      <c r="F7" s="53"/>
      <c r="G7" s="19"/>
      <c r="H7" s="51">
        <v>8573814</v>
      </c>
      <c r="I7" s="52"/>
      <c r="J7" s="53"/>
      <c r="K7" s="19"/>
      <c r="L7" s="51">
        <v>8256954</v>
      </c>
      <c r="M7" s="52"/>
      <c r="N7" s="53"/>
      <c r="O7" s="19"/>
      <c r="P7" s="51">
        <v>9165071</v>
      </c>
      <c r="Q7" s="52"/>
      <c r="R7" s="53"/>
      <c r="S7" s="8"/>
      <c r="T7" s="30"/>
      <c r="U7" s="31"/>
      <c r="V7" s="31"/>
      <c r="W7" s="31"/>
      <c r="X7" s="31"/>
      <c r="Y7" s="32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37" t="s">
        <v>0</v>
      </c>
      <c r="C9" s="6"/>
      <c r="D9" s="35" t="s">
        <v>4</v>
      </c>
      <c r="E9" s="39" t="s">
        <v>1</v>
      </c>
      <c r="F9" s="33" t="s">
        <v>2</v>
      </c>
      <c r="G9" s="5"/>
      <c r="H9" s="35" t="s">
        <v>4</v>
      </c>
      <c r="I9" s="39" t="s">
        <v>1</v>
      </c>
      <c r="J9" s="33" t="s">
        <v>2</v>
      </c>
      <c r="K9" s="5"/>
      <c r="L9" s="35" t="s">
        <v>4</v>
      </c>
      <c r="M9" s="39" t="s">
        <v>1</v>
      </c>
      <c r="N9" s="33" t="s">
        <v>2</v>
      </c>
      <c r="O9" s="5"/>
      <c r="P9" s="35" t="s">
        <v>4</v>
      </c>
      <c r="Q9" s="39" t="s">
        <v>1</v>
      </c>
      <c r="R9" s="33" t="s">
        <v>2</v>
      </c>
      <c r="S9" s="5"/>
      <c r="T9" s="41" t="s">
        <v>4</v>
      </c>
      <c r="U9" s="42"/>
      <c r="V9" s="43" t="s">
        <v>1</v>
      </c>
      <c r="W9" s="44"/>
      <c r="X9" s="43" t="s">
        <v>2</v>
      </c>
      <c r="Y9" s="44"/>
      <c r="Z9" s="5"/>
      <c r="AA9" s="5"/>
      <c r="AB9" s="5"/>
    </row>
    <row r="10" spans="2:28" s="4" customFormat="1" ht="21" customHeight="1">
      <c r="B10" s="38"/>
      <c r="C10" s="6"/>
      <c r="D10" s="36"/>
      <c r="E10" s="40"/>
      <c r="F10" s="34"/>
      <c r="G10" s="5"/>
      <c r="H10" s="36"/>
      <c r="I10" s="40"/>
      <c r="J10" s="34"/>
      <c r="K10" s="5"/>
      <c r="L10" s="36"/>
      <c r="M10" s="40"/>
      <c r="N10" s="34"/>
      <c r="O10" s="5"/>
      <c r="P10" s="36"/>
      <c r="Q10" s="40"/>
      <c r="R10" s="34"/>
      <c r="S10" s="5"/>
      <c r="T10" s="16" t="s">
        <v>9</v>
      </c>
      <c r="U10" s="17" t="s">
        <v>10</v>
      </c>
      <c r="V10" s="16" t="s">
        <v>9</v>
      </c>
      <c r="W10" s="17" t="s">
        <v>10</v>
      </c>
      <c r="X10" s="16" t="s">
        <v>9</v>
      </c>
      <c r="Y10" s="17" t="s">
        <v>10</v>
      </c>
      <c r="Z10" s="5"/>
      <c r="AA10" s="5"/>
      <c r="AB10" s="5"/>
    </row>
    <row r="11" spans="1:25" ht="19.5" customHeight="1">
      <c r="A11" s="2">
        <v>16</v>
      </c>
      <c r="B11" s="12">
        <v>40483</v>
      </c>
      <c r="C11" s="7"/>
      <c r="D11" s="13">
        <v>10049</v>
      </c>
      <c r="E11" s="10">
        <f>D11</f>
        <v>10049</v>
      </c>
      <c r="F11" s="14">
        <f>E11+D7</f>
        <v>7264323</v>
      </c>
      <c r="G11" s="11"/>
      <c r="H11" s="13">
        <v>16376</v>
      </c>
      <c r="I11" s="10">
        <f>H11</f>
        <v>16376</v>
      </c>
      <c r="J11" s="14">
        <f>I11+H7</f>
        <v>8590190</v>
      </c>
      <c r="K11" s="11"/>
      <c r="L11" s="13">
        <v>22493</v>
      </c>
      <c r="M11" s="10">
        <f>L11</f>
        <v>22493</v>
      </c>
      <c r="N11" s="14">
        <f>M11+L7</f>
        <v>8279447</v>
      </c>
      <c r="O11" s="11"/>
      <c r="P11" s="13">
        <v>14044</v>
      </c>
      <c r="Q11" s="10">
        <f>P11</f>
        <v>14044</v>
      </c>
      <c r="R11" s="14">
        <f>Q11+P7</f>
        <v>9179115</v>
      </c>
      <c r="S11" s="1"/>
      <c r="T11" s="15">
        <f>IF(P11="","",P11-L11)</f>
        <v>-8449</v>
      </c>
      <c r="U11" s="18">
        <f>IF(P11="","",((T11/L11)*100))</f>
        <v>-37.562797314720136</v>
      </c>
      <c r="V11" s="15">
        <f>IF(P11&lt;1,"",Q11-M11)</f>
        <v>-8449</v>
      </c>
      <c r="W11" s="18">
        <f>IF(P11="","",((V11/M11)*100))</f>
        <v>-37.562797314720136</v>
      </c>
      <c r="X11" s="15">
        <f>IF(P11&lt;1,"",R11-N11)</f>
        <v>899668</v>
      </c>
      <c r="Y11" s="18">
        <f>IF(P11="","",((X11/N11)*100))</f>
        <v>10.866281286660811</v>
      </c>
    </row>
    <row r="12" spans="2:25" ht="19.5" customHeight="1">
      <c r="B12" s="12">
        <v>40484</v>
      </c>
      <c r="C12" s="7"/>
      <c r="D12" s="13">
        <v>12623</v>
      </c>
      <c r="E12" s="10">
        <f>E11+D12</f>
        <v>22672</v>
      </c>
      <c r="F12" s="14">
        <f>F11+D12</f>
        <v>7276946</v>
      </c>
      <c r="G12" s="11"/>
      <c r="H12" s="13">
        <v>18354</v>
      </c>
      <c r="I12" s="10">
        <f>I11+H12</f>
        <v>34730</v>
      </c>
      <c r="J12" s="14">
        <f>J11+H12</f>
        <v>8608544</v>
      </c>
      <c r="K12" s="11"/>
      <c r="L12" s="13">
        <v>14966</v>
      </c>
      <c r="M12" s="10">
        <f>M11+L12</f>
        <v>37459</v>
      </c>
      <c r="N12" s="14">
        <f>N11+L12</f>
        <v>8294413</v>
      </c>
      <c r="O12" s="11"/>
      <c r="P12" s="13">
        <v>15224</v>
      </c>
      <c r="Q12" s="10">
        <f>IF(P12="","",(Q11+P12))</f>
        <v>29268</v>
      </c>
      <c r="R12" s="14">
        <f>IF(P12="","",(R11+P12))</f>
        <v>9194339</v>
      </c>
      <c r="S12" s="1"/>
      <c r="T12" s="15">
        <f aca="true" t="shared" si="0" ref="T12:T40">IF(P12="","",P12-L12)</f>
        <v>258</v>
      </c>
      <c r="U12" s="18">
        <f aca="true" t="shared" si="1" ref="U12:U40">IF(P12="","",((T12/L12)*100))</f>
        <v>1.7239075237204329</v>
      </c>
      <c r="V12" s="15">
        <f>IF(P12="","",Q12-M12)</f>
        <v>-8191</v>
      </c>
      <c r="W12" s="18">
        <f aca="true" t="shared" si="2" ref="W12:W40">IF(P12="","",((V12/M12)*100))</f>
        <v>-21.866574121039005</v>
      </c>
      <c r="X12" s="15">
        <f>IF(P12="","",R12-N12)</f>
        <v>899926</v>
      </c>
      <c r="Y12" s="18">
        <f aca="true" t="shared" si="3" ref="Y12:Y40">IF(P12="","",((X12/N12)*100))</f>
        <v>10.849785271121657</v>
      </c>
    </row>
    <row r="13" spans="2:25" ht="19.5" customHeight="1">
      <c r="B13" s="12">
        <v>40485</v>
      </c>
      <c r="C13" s="7"/>
      <c r="D13" s="13">
        <v>14588</v>
      </c>
      <c r="E13" s="10">
        <f aca="true" t="shared" si="4" ref="E13:E39">E12+D13</f>
        <v>37260</v>
      </c>
      <c r="F13" s="14">
        <f aca="true" t="shared" si="5" ref="F13:F40">F12+D13</f>
        <v>7291534</v>
      </c>
      <c r="G13" s="11"/>
      <c r="H13" s="13">
        <v>10761</v>
      </c>
      <c r="I13" s="10">
        <f aca="true" t="shared" si="6" ref="I13:I40">I12+H13</f>
        <v>45491</v>
      </c>
      <c r="J13" s="14">
        <f aca="true" t="shared" si="7" ref="J13:J40">J12+H13</f>
        <v>8619305</v>
      </c>
      <c r="K13" s="11"/>
      <c r="L13" s="13">
        <v>14734</v>
      </c>
      <c r="M13" s="10">
        <f aca="true" t="shared" si="8" ref="M13:M40">M12+L13</f>
        <v>52193</v>
      </c>
      <c r="N13" s="14">
        <f aca="true" t="shared" si="9" ref="N13:N40">N12+L13</f>
        <v>8309147</v>
      </c>
      <c r="O13" s="11"/>
      <c r="P13" s="13">
        <v>11410</v>
      </c>
      <c r="Q13" s="10">
        <f aca="true" t="shared" si="10" ref="Q13:Q40">IF(P13="","",(Q12+P13))</f>
        <v>40678</v>
      </c>
      <c r="R13" s="14">
        <f aca="true" t="shared" si="11" ref="R13:R40">IF(P13="","",(R12+P13))</f>
        <v>9205749</v>
      </c>
      <c r="S13" s="1"/>
      <c r="T13" s="15">
        <f t="shared" si="0"/>
        <v>-3324</v>
      </c>
      <c r="U13" s="18">
        <f t="shared" si="1"/>
        <v>-22.56006515542283</v>
      </c>
      <c r="V13" s="15">
        <f aca="true" t="shared" si="12" ref="V13:V40">IF(P13="","",Q13-M13)</f>
        <v>-11515</v>
      </c>
      <c r="W13" s="18">
        <f t="shared" si="2"/>
        <v>-22.06234552526201</v>
      </c>
      <c r="X13" s="15">
        <f aca="true" t="shared" si="13" ref="X13:X40">IF(P13="","",R13-N13)</f>
        <v>896602</v>
      </c>
      <c r="Y13" s="18">
        <f t="shared" si="3"/>
        <v>10.790542037588216</v>
      </c>
    </row>
    <row r="14" spans="2:25" ht="19.5" customHeight="1">
      <c r="B14" s="12">
        <v>40486</v>
      </c>
      <c r="C14" s="7"/>
      <c r="D14" s="13">
        <v>18001</v>
      </c>
      <c r="E14" s="10">
        <f t="shared" si="4"/>
        <v>55261</v>
      </c>
      <c r="F14" s="14">
        <f t="shared" si="5"/>
        <v>7309535</v>
      </c>
      <c r="G14" s="11"/>
      <c r="H14" s="13">
        <v>10886</v>
      </c>
      <c r="I14" s="10">
        <f t="shared" si="6"/>
        <v>56377</v>
      </c>
      <c r="J14" s="14">
        <f t="shared" si="7"/>
        <v>8630191</v>
      </c>
      <c r="K14" s="11"/>
      <c r="L14" s="13">
        <v>8974</v>
      </c>
      <c r="M14" s="10">
        <f t="shared" si="8"/>
        <v>61167</v>
      </c>
      <c r="N14" s="14">
        <f t="shared" si="9"/>
        <v>8318121</v>
      </c>
      <c r="O14" s="11"/>
      <c r="P14" s="13">
        <v>9685</v>
      </c>
      <c r="Q14" s="10">
        <f t="shared" si="10"/>
        <v>50363</v>
      </c>
      <c r="R14" s="14">
        <f t="shared" si="11"/>
        <v>9215434</v>
      </c>
      <c r="S14" s="1"/>
      <c r="T14" s="15">
        <f t="shared" si="0"/>
        <v>711</v>
      </c>
      <c r="U14" s="18">
        <f t="shared" si="1"/>
        <v>7.922888344105193</v>
      </c>
      <c r="V14" s="15">
        <f t="shared" si="12"/>
        <v>-10804</v>
      </c>
      <c r="W14" s="18">
        <f t="shared" si="2"/>
        <v>-17.663119002076282</v>
      </c>
      <c r="X14" s="15">
        <f t="shared" si="13"/>
        <v>897313</v>
      </c>
      <c r="Y14" s="18">
        <f t="shared" si="3"/>
        <v>10.787448271069874</v>
      </c>
    </row>
    <row r="15" spans="2:25" ht="19.5" customHeight="1">
      <c r="B15" s="12">
        <v>40487</v>
      </c>
      <c r="C15" s="7"/>
      <c r="D15" s="13">
        <v>9644</v>
      </c>
      <c r="E15" s="10">
        <f t="shared" si="4"/>
        <v>64905</v>
      </c>
      <c r="F15" s="14">
        <f t="shared" si="5"/>
        <v>7319179</v>
      </c>
      <c r="G15" s="11"/>
      <c r="H15" s="13">
        <v>8639</v>
      </c>
      <c r="I15" s="10">
        <f t="shared" si="6"/>
        <v>65016</v>
      </c>
      <c r="J15" s="14">
        <f t="shared" si="7"/>
        <v>8638830</v>
      </c>
      <c r="K15" s="11"/>
      <c r="L15" s="13">
        <v>7496</v>
      </c>
      <c r="M15" s="10">
        <f t="shared" si="8"/>
        <v>68663</v>
      </c>
      <c r="N15" s="14">
        <f t="shared" si="9"/>
        <v>8325617</v>
      </c>
      <c r="O15" s="11"/>
      <c r="P15" s="13">
        <v>12577</v>
      </c>
      <c r="Q15" s="10">
        <f t="shared" si="10"/>
        <v>62940</v>
      </c>
      <c r="R15" s="14">
        <f t="shared" si="11"/>
        <v>9228011</v>
      </c>
      <c r="S15" s="1"/>
      <c r="T15" s="15">
        <f t="shared" si="0"/>
        <v>5081</v>
      </c>
      <c r="U15" s="18">
        <f t="shared" si="1"/>
        <v>67.7828175026681</v>
      </c>
      <c r="V15" s="15">
        <f t="shared" si="12"/>
        <v>-5723</v>
      </c>
      <c r="W15" s="18">
        <f t="shared" si="2"/>
        <v>-8.334911087485255</v>
      </c>
      <c r="X15" s="15">
        <f t="shared" si="13"/>
        <v>902394</v>
      </c>
      <c r="Y15" s="18">
        <f t="shared" si="3"/>
        <v>10.838764262156186</v>
      </c>
    </row>
    <row r="16" spans="2:25" ht="19.5" customHeight="1">
      <c r="B16" s="12">
        <v>40488</v>
      </c>
      <c r="C16" s="7"/>
      <c r="D16" s="13">
        <v>10619</v>
      </c>
      <c r="E16" s="10">
        <f t="shared" si="4"/>
        <v>75524</v>
      </c>
      <c r="F16" s="14">
        <f t="shared" si="5"/>
        <v>7329798</v>
      </c>
      <c r="G16" s="11"/>
      <c r="H16" s="13">
        <v>8232</v>
      </c>
      <c r="I16" s="10">
        <f t="shared" si="6"/>
        <v>73248</v>
      </c>
      <c r="J16" s="14">
        <f t="shared" si="7"/>
        <v>8647062</v>
      </c>
      <c r="K16" s="11"/>
      <c r="L16" s="13">
        <v>10166</v>
      </c>
      <c r="M16" s="10">
        <f t="shared" si="8"/>
        <v>78829</v>
      </c>
      <c r="N16" s="14">
        <f t="shared" si="9"/>
        <v>8335783</v>
      </c>
      <c r="O16" s="11"/>
      <c r="P16" s="13">
        <v>15182</v>
      </c>
      <c r="Q16" s="10">
        <f t="shared" si="10"/>
        <v>78122</v>
      </c>
      <c r="R16" s="14">
        <f t="shared" si="11"/>
        <v>9243193</v>
      </c>
      <c r="S16" s="1"/>
      <c r="T16" s="15">
        <f t="shared" si="0"/>
        <v>5016</v>
      </c>
      <c r="U16" s="18">
        <f t="shared" si="1"/>
        <v>49.34094038953374</v>
      </c>
      <c r="V16" s="15">
        <f t="shared" si="12"/>
        <v>-707</v>
      </c>
      <c r="W16" s="18">
        <f t="shared" si="2"/>
        <v>-0.8968780524933717</v>
      </c>
      <c r="X16" s="15">
        <f t="shared" si="13"/>
        <v>907410</v>
      </c>
      <c r="Y16" s="18">
        <f t="shared" si="3"/>
        <v>10.885720033738883</v>
      </c>
    </row>
    <row r="17" spans="2:25" ht="19.5" customHeight="1">
      <c r="B17" s="12">
        <v>40489</v>
      </c>
      <c r="C17" s="7"/>
      <c r="D17" s="13">
        <v>8064</v>
      </c>
      <c r="E17" s="10">
        <f t="shared" si="4"/>
        <v>83588</v>
      </c>
      <c r="F17" s="14">
        <f t="shared" si="5"/>
        <v>7337862</v>
      </c>
      <c r="G17" s="11"/>
      <c r="H17" s="13">
        <v>8975</v>
      </c>
      <c r="I17" s="10">
        <f t="shared" si="6"/>
        <v>82223</v>
      </c>
      <c r="J17" s="14">
        <f t="shared" si="7"/>
        <v>8656037</v>
      </c>
      <c r="K17" s="11"/>
      <c r="L17" s="13">
        <v>12177</v>
      </c>
      <c r="M17" s="10">
        <f t="shared" si="8"/>
        <v>91006</v>
      </c>
      <c r="N17" s="14">
        <f t="shared" si="9"/>
        <v>8347960</v>
      </c>
      <c r="O17" s="11"/>
      <c r="P17" s="13">
        <v>14454</v>
      </c>
      <c r="Q17" s="10">
        <f t="shared" si="10"/>
        <v>92576</v>
      </c>
      <c r="R17" s="14">
        <f t="shared" si="11"/>
        <v>9257647</v>
      </c>
      <c r="S17" s="1"/>
      <c r="T17" s="15">
        <f t="shared" si="0"/>
        <v>2277</v>
      </c>
      <c r="U17" s="18">
        <f t="shared" si="1"/>
        <v>18.69918699186992</v>
      </c>
      <c r="V17" s="15">
        <f t="shared" si="12"/>
        <v>1570</v>
      </c>
      <c r="W17" s="18">
        <f t="shared" si="2"/>
        <v>1.725160978397029</v>
      </c>
      <c r="X17" s="15">
        <f t="shared" si="13"/>
        <v>909687</v>
      </c>
      <c r="Y17" s="18">
        <f t="shared" si="3"/>
        <v>10.897117379575368</v>
      </c>
    </row>
    <row r="18" spans="2:25" ht="19.5" customHeight="1">
      <c r="B18" s="12">
        <v>40490</v>
      </c>
      <c r="C18" s="7"/>
      <c r="D18" s="13">
        <v>7476</v>
      </c>
      <c r="E18" s="10">
        <f t="shared" si="4"/>
        <v>91064</v>
      </c>
      <c r="F18" s="14">
        <f t="shared" si="5"/>
        <v>7345338</v>
      </c>
      <c r="G18" s="11"/>
      <c r="H18" s="13">
        <v>10513</v>
      </c>
      <c r="I18" s="10">
        <f t="shared" si="6"/>
        <v>92736</v>
      </c>
      <c r="J18" s="14">
        <f t="shared" si="7"/>
        <v>8666550</v>
      </c>
      <c r="K18" s="11"/>
      <c r="L18" s="13">
        <v>13818</v>
      </c>
      <c r="M18" s="10">
        <f t="shared" si="8"/>
        <v>104824</v>
      </c>
      <c r="N18" s="14">
        <f t="shared" si="9"/>
        <v>8361778</v>
      </c>
      <c r="O18" s="11"/>
      <c r="P18" s="13">
        <v>10503</v>
      </c>
      <c r="Q18" s="10">
        <f t="shared" si="10"/>
        <v>103079</v>
      </c>
      <c r="R18" s="14">
        <f t="shared" si="11"/>
        <v>9268150</v>
      </c>
      <c r="S18" s="1"/>
      <c r="T18" s="15">
        <f t="shared" si="0"/>
        <v>-3315</v>
      </c>
      <c r="U18" s="18">
        <f t="shared" si="1"/>
        <v>-23.99044724272688</v>
      </c>
      <c r="V18" s="15">
        <f t="shared" si="12"/>
        <v>-1745</v>
      </c>
      <c r="W18" s="18">
        <f t="shared" si="2"/>
        <v>-1.6646951079905363</v>
      </c>
      <c r="X18" s="15">
        <f t="shared" si="13"/>
        <v>906372</v>
      </c>
      <c r="Y18" s="18">
        <f t="shared" si="3"/>
        <v>10.839465003734853</v>
      </c>
    </row>
    <row r="19" spans="2:25" ht="19.5" customHeight="1">
      <c r="B19" s="12">
        <v>40491</v>
      </c>
      <c r="C19" s="7"/>
      <c r="D19" s="13">
        <v>8911</v>
      </c>
      <c r="E19" s="10">
        <f t="shared" si="4"/>
        <v>99975</v>
      </c>
      <c r="F19" s="14">
        <f t="shared" si="5"/>
        <v>7354249</v>
      </c>
      <c r="G19" s="11"/>
      <c r="H19" s="13">
        <v>13000</v>
      </c>
      <c r="I19" s="10">
        <f t="shared" si="6"/>
        <v>105736</v>
      </c>
      <c r="J19" s="14">
        <f t="shared" si="7"/>
        <v>8679550</v>
      </c>
      <c r="K19" s="11"/>
      <c r="L19" s="13">
        <v>10295</v>
      </c>
      <c r="M19" s="10">
        <f t="shared" si="8"/>
        <v>115119</v>
      </c>
      <c r="N19" s="14">
        <f t="shared" si="9"/>
        <v>8372073</v>
      </c>
      <c r="O19" s="11"/>
      <c r="P19" s="13">
        <v>11009</v>
      </c>
      <c r="Q19" s="10">
        <f t="shared" si="10"/>
        <v>114088</v>
      </c>
      <c r="R19" s="14">
        <f t="shared" si="11"/>
        <v>9279159</v>
      </c>
      <c r="S19" s="1"/>
      <c r="T19" s="15">
        <f t="shared" si="0"/>
        <v>714</v>
      </c>
      <c r="U19" s="18">
        <f t="shared" si="1"/>
        <v>6.935405536668286</v>
      </c>
      <c r="V19" s="15">
        <f t="shared" si="12"/>
        <v>-1031</v>
      </c>
      <c r="W19" s="18">
        <f t="shared" si="2"/>
        <v>-0.8955949930072361</v>
      </c>
      <c r="X19" s="15">
        <f t="shared" si="13"/>
        <v>907086</v>
      </c>
      <c r="Y19" s="18">
        <f t="shared" si="3"/>
        <v>10.834664246238654</v>
      </c>
    </row>
    <row r="20" spans="2:25" ht="19.5" customHeight="1">
      <c r="B20" s="12">
        <v>40492</v>
      </c>
      <c r="C20" s="7"/>
      <c r="D20" s="13">
        <v>10737</v>
      </c>
      <c r="E20" s="10">
        <f t="shared" si="4"/>
        <v>110712</v>
      </c>
      <c r="F20" s="14">
        <f t="shared" si="5"/>
        <v>7364986</v>
      </c>
      <c r="G20" s="11"/>
      <c r="H20" s="13">
        <v>8127</v>
      </c>
      <c r="I20" s="10">
        <f t="shared" si="6"/>
        <v>113863</v>
      </c>
      <c r="J20" s="14">
        <f t="shared" si="7"/>
        <v>8687677</v>
      </c>
      <c r="K20" s="11"/>
      <c r="L20" s="13">
        <v>9564</v>
      </c>
      <c r="M20" s="10">
        <f t="shared" si="8"/>
        <v>124683</v>
      </c>
      <c r="N20" s="14">
        <f t="shared" si="9"/>
        <v>8381637</v>
      </c>
      <c r="O20" s="11"/>
      <c r="P20" s="13">
        <v>8476</v>
      </c>
      <c r="Q20" s="10">
        <f t="shared" si="10"/>
        <v>122564</v>
      </c>
      <c r="R20" s="14">
        <f t="shared" si="11"/>
        <v>9287635</v>
      </c>
      <c r="S20" s="1"/>
      <c r="T20" s="15">
        <f t="shared" si="0"/>
        <v>-1088</v>
      </c>
      <c r="U20" s="18">
        <f t="shared" si="1"/>
        <v>-11.37599330823923</v>
      </c>
      <c r="V20" s="15">
        <f t="shared" si="12"/>
        <v>-2119</v>
      </c>
      <c r="W20" s="18">
        <f t="shared" si="2"/>
        <v>-1.69950995725159</v>
      </c>
      <c r="X20" s="15">
        <f t="shared" si="13"/>
        <v>905998</v>
      </c>
      <c r="Y20" s="18">
        <f t="shared" si="3"/>
        <v>10.809320422728877</v>
      </c>
    </row>
    <row r="21" spans="2:26" ht="19.5" customHeight="1">
      <c r="B21" s="12">
        <v>40493</v>
      </c>
      <c r="C21" s="7"/>
      <c r="D21" s="13">
        <v>11938</v>
      </c>
      <c r="E21" s="10">
        <f t="shared" si="4"/>
        <v>122650</v>
      </c>
      <c r="F21" s="14">
        <f t="shared" si="5"/>
        <v>7376924</v>
      </c>
      <c r="G21" s="11"/>
      <c r="H21" s="13">
        <v>8587</v>
      </c>
      <c r="I21" s="10">
        <f t="shared" si="6"/>
        <v>122450</v>
      </c>
      <c r="J21" s="14">
        <f t="shared" si="7"/>
        <v>8696264</v>
      </c>
      <c r="K21" s="11"/>
      <c r="L21" s="13">
        <v>7425</v>
      </c>
      <c r="M21" s="10">
        <f t="shared" si="8"/>
        <v>132108</v>
      </c>
      <c r="N21" s="14">
        <f t="shared" si="9"/>
        <v>8389062</v>
      </c>
      <c r="O21" s="11"/>
      <c r="P21" s="13">
        <v>5718</v>
      </c>
      <c r="Q21" s="10">
        <f t="shared" si="10"/>
        <v>128282</v>
      </c>
      <c r="R21" s="14">
        <f t="shared" si="11"/>
        <v>9293353</v>
      </c>
      <c r="S21" s="1"/>
      <c r="T21" s="15">
        <f t="shared" si="0"/>
        <v>-1707</v>
      </c>
      <c r="U21" s="18">
        <f t="shared" si="1"/>
        <v>-22.98989898989899</v>
      </c>
      <c r="V21" s="15">
        <f t="shared" si="12"/>
        <v>-3826</v>
      </c>
      <c r="W21" s="18">
        <f t="shared" si="2"/>
        <v>-2.8961152996033546</v>
      </c>
      <c r="X21" s="15">
        <f t="shared" si="13"/>
        <v>904291</v>
      </c>
      <c r="Y21" s="18">
        <f t="shared" si="3"/>
        <v>10.779405373330176</v>
      </c>
      <c r="Z21" s="9"/>
    </row>
    <row r="22" spans="2:25" ht="19.5" customHeight="1">
      <c r="B22" s="12">
        <v>40494</v>
      </c>
      <c r="C22" s="7"/>
      <c r="D22" s="13">
        <v>7797</v>
      </c>
      <c r="E22" s="10">
        <f t="shared" si="4"/>
        <v>130447</v>
      </c>
      <c r="F22" s="14">
        <f t="shared" si="5"/>
        <v>7384721</v>
      </c>
      <c r="G22" s="11"/>
      <c r="H22" s="13">
        <v>5982</v>
      </c>
      <c r="I22" s="10">
        <f t="shared" si="6"/>
        <v>128432</v>
      </c>
      <c r="J22" s="14">
        <f t="shared" si="7"/>
        <v>8702246</v>
      </c>
      <c r="K22" s="11"/>
      <c r="L22" s="13">
        <v>5772</v>
      </c>
      <c r="M22" s="10">
        <f t="shared" si="8"/>
        <v>137880</v>
      </c>
      <c r="N22" s="14">
        <f t="shared" si="9"/>
        <v>8394834</v>
      </c>
      <c r="O22" s="11"/>
      <c r="P22" s="13">
        <v>10499</v>
      </c>
      <c r="Q22" s="10">
        <f t="shared" si="10"/>
        <v>138781</v>
      </c>
      <c r="R22" s="14">
        <f t="shared" si="11"/>
        <v>9303852</v>
      </c>
      <c r="S22" s="1"/>
      <c r="T22" s="15">
        <f t="shared" si="0"/>
        <v>4727</v>
      </c>
      <c r="U22" s="18">
        <f t="shared" si="1"/>
        <v>81.8953568953569</v>
      </c>
      <c r="V22" s="15">
        <f t="shared" si="12"/>
        <v>901</v>
      </c>
      <c r="W22" s="18">
        <f t="shared" si="2"/>
        <v>0.6534667827096026</v>
      </c>
      <c r="X22" s="15">
        <f t="shared" si="13"/>
        <v>909018</v>
      </c>
      <c r="Y22" s="18">
        <f t="shared" si="3"/>
        <v>10.828302263034624</v>
      </c>
    </row>
    <row r="23" spans="2:25" ht="19.5" customHeight="1">
      <c r="B23" s="12">
        <v>40495</v>
      </c>
      <c r="C23" s="7"/>
      <c r="D23" s="13">
        <v>7756</v>
      </c>
      <c r="E23" s="10">
        <f t="shared" si="4"/>
        <v>138203</v>
      </c>
      <c r="F23" s="14">
        <f t="shared" si="5"/>
        <v>7392477</v>
      </c>
      <c r="G23" s="11"/>
      <c r="H23" s="13">
        <v>6224</v>
      </c>
      <c r="I23" s="10">
        <f t="shared" si="6"/>
        <v>134656</v>
      </c>
      <c r="J23" s="14">
        <f t="shared" si="7"/>
        <v>8708470</v>
      </c>
      <c r="K23" s="11"/>
      <c r="L23" s="13">
        <v>7714</v>
      </c>
      <c r="M23" s="10">
        <f t="shared" si="8"/>
        <v>145594</v>
      </c>
      <c r="N23" s="14">
        <f t="shared" si="9"/>
        <v>8402548</v>
      </c>
      <c r="O23" s="11"/>
      <c r="P23" s="13">
        <v>12188</v>
      </c>
      <c r="Q23" s="10">
        <f t="shared" si="10"/>
        <v>150969</v>
      </c>
      <c r="R23" s="14">
        <f t="shared" si="11"/>
        <v>9316040</v>
      </c>
      <c r="S23" s="1"/>
      <c r="T23" s="15">
        <f t="shared" si="0"/>
        <v>4474</v>
      </c>
      <c r="U23" s="18">
        <f t="shared" si="1"/>
        <v>57.99844438682914</v>
      </c>
      <c r="V23" s="15">
        <f t="shared" si="12"/>
        <v>5375</v>
      </c>
      <c r="W23" s="18">
        <f t="shared" si="2"/>
        <v>3.6917730126241466</v>
      </c>
      <c r="X23" s="15">
        <f t="shared" si="13"/>
        <v>913492</v>
      </c>
      <c r="Y23" s="18">
        <f t="shared" si="3"/>
        <v>10.871607041102294</v>
      </c>
    </row>
    <row r="24" spans="2:25" ht="19.5" customHeight="1">
      <c r="B24" s="12">
        <v>40496</v>
      </c>
      <c r="C24" s="7"/>
      <c r="D24" s="13">
        <v>6530</v>
      </c>
      <c r="E24" s="10">
        <f t="shared" si="4"/>
        <v>144733</v>
      </c>
      <c r="F24" s="14">
        <f t="shared" si="5"/>
        <v>7399007</v>
      </c>
      <c r="G24" s="11"/>
      <c r="H24" s="13">
        <v>6614</v>
      </c>
      <c r="I24" s="10">
        <f t="shared" si="6"/>
        <v>141270</v>
      </c>
      <c r="J24" s="14">
        <f t="shared" si="7"/>
        <v>8715084</v>
      </c>
      <c r="K24" s="11"/>
      <c r="L24" s="13">
        <v>10320</v>
      </c>
      <c r="M24" s="10">
        <f t="shared" si="8"/>
        <v>155914</v>
      </c>
      <c r="N24" s="14">
        <f t="shared" si="9"/>
        <v>8412868</v>
      </c>
      <c r="O24" s="11"/>
      <c r="P24" s="13">
        <v>12398</v>
      </c>
      <c r="Q24" s="10">
        <f t="shared" si="10"/>
        <v>163367</v>
      </c>
      <c r="R24" s="14">
        <f t="shared" si="11"/>
        <v>9328438</v>
      </c>
      <c r="S24" s="1"/>
      <c r="T24" s="15">
        <f t="shared" si="0"/>
        <v>2078</v>
      </c>
      <c r="U24" s="18">
        <f t="shared" si="1"/>
        <v>20.135658914728683</v>
      </c>
      <c r="V24" s="15">
        <f t="shared" si="12"/>
        <v>7453</v>
      </c>
      <c r="W24" s="18">
        <f t="shared" si="2"/>
        <v>4.7801993406621595</v>
      </c>
      <c r="X24" s="15">
        <f t="shared" si="13"/>
        <v>915570</v>
      </c>
      <c r="Y24" s="18">
        <f t="shared" si="3"/>
        <v>10.882971181765837</v>
      </c>
    </row>
    <row r="25" spans="2:25" ht="19.5" customHeight="1">
      <c r="B25" s="12">
        <v>40497</v>
      </c>
      <c r="C25" s="7"/>
      <c r="D25" s="13">
        <v>6230</v>
      </c>
      <c r="E25" s="10">
        <f t="shared" si="4"/>
        <v>150963</v>
      </c>
      <c r="F25" s="14">
        <f t="shared" si="5"/>
        <v>7405237</v>
      </c>
      <c r="G25" s="11"/>
      <c r="H25" s="13">
        <v>9660</v>
      </c>
      <c r="I25" s="10">
        <f t="shared" si="6"/>
        <v>150930</v>
      </c>
      <c r="J25" s="14">
        <f t="shared" si="7"/>
        <v>8724744</v>
      </c>
      <c r="K25" s="11"/>
      <c r="L25" s="13">
        <v>9937</v>
      </c>
      <c r="M25" s="10">
        <f t="shared" si="8"/>
        <v>165851</v>
      </c>
      <c r="N25" s="14">
        <f t="shared" si="9"/>
        <v>8422805</v>
      </c>
      <c r="O25" s="11"/>
      <c r="P25" s="13">
        <v>8588</v>
      </c>
      <c r="Q25" s="10">
        <f t="shared" si="10"/>
        <v>171955</v>
      </c>
      <c r="R25" s="14">
        <f t="shared" si="11"/>
        <v>9337026</v>
      </c>
      <c r="S25" s="1"/>
      <c r="T25" s="15">
        <f t="shared" si="0"/>
        <v>-1349</v>
      </c>
      <c r="U25" s="18">
        <f t="shared" si="1"/>
        <v>-13.575525812619501</v>
      </c>
      <c r="V25" s="15">
        <f t="shared" si="12"/>
        <v>6104</v>
      </c>
      <c r="W25" s="18">
        <f t="shared" si="2"/>
        <v>3.6804119360148566</v>
      </c>
      <c r="X25" s="15">
        <f t="shared" si="13"/>
        <v>914221</v>
      </c>
      <c r="Y25" s="18">
        <f t="shared" si="3"/>
        <v>10.85411570136077</v>
      </c>
    </row>
    <row r="26" spans="2:25" ht="19.5" customHeight="1">
      <c r="B26" s="12">
        <v>40498</v>
      </c>
      <c r="C26" s="7"/>
      <c r="D26" s="13">
        <v>8459</v>
      </c>
      <c r="E26" s="10">
        <f t="shared" si="4"/>
        <v>159422</v>
      </c>
      <c r="F26" s="14">
        <f t="shared" si="5"/>
        <v>7413696</v>
      </c>
      <c r="G26" s="11"/>
      <c r="H26" s="13">
        <v>10860</v>
      </c>
      <c r="I26" s="10">
        <f t="shared" si="6"/>
        <v>161790</v>
      </c>
      <c r="J26" s="14">
        <f t="shared" si="7"/>
        <v>8735604</v>
      </c>
      <c r="K26" s="11"/>
      <c r="L26" s="13">
        <v>8994</v>
      </c>
      <c r="M26" s="10">
        <f t="shared" si="8"/>
        <v>174845</v>
      </c>
      <c r="N26" s="14">
        <f t="shared" si="9"/>
        <v>8431799</v>
      </c>
      <c r="O26" s="11"/>
      <c r="P26" s="13">
        <v>10641</v>
      </c>
      <c r="Q26" s="10">
        <f t="shared" si="10"/>
        <v>182596</v>
      </c>
      <c r="R26" s="14">
        <f t="shared" si="11"/>
        <v>9347667</v>
      </c>
      <c r="S26" s="1"/>
      <c r="T26" s="15">
        <f t="shared" si="0"/>
        <v>1647</v>
      </c>
      <c r="U26" s="18">
        <f t="shared" si="1"/>
        <v>18.31220813875917</v>
      </c>
      <c r="V26" s="15">
        <f t="shared" si="12"/>
        <v>7751</v>
      </c>
      <c r="W26" s="18">
        <f t="shared" si="2"/>
        <v>4.43306928994252</v>
      </c>
      <c r="X26" s="15">
        <f t="shared" si="13"/>
        <v>915868</v>
      </c>
      <c r="Y26" s="18">
        <f t="shared" si="3"/>
        <v>10.862071071665728</v>
      </c>
    </row>
    <row r="27" spans="2:25" ht="19.5" customHeight="1">
      <c r="B27" s="12">
        <v>40499</v>
      </c>
      <c r="C27" s="7"/>
      <c r="D27" s="13">
        <v>9316</v>
      </c>
      <c r="E27" s="10">
        <f t="shared" si="4"/>
        <v>168738</v>
      </c>
      <c r="F27" s="14">
        <f t="shared" si="5"/>
        <v>7423012</v>
      </c>
      <c r="G27" s="11"/>
      <c r="H27" s="13">
        <v>6486</v>
      </c>
      <c r="I27" s="10">
        <f t="shared" si="6"/>
        <v>168276</v>
      </c>
      <c r="J27" s="14">
        <f t="shared" si="7"/>
        <v>8742090</v>
      </c>
      <c r="K27" s="11"/>
      <c r="L27" s="13">
        <v>7757</v>
      </c>
      <c r="M27" s="10">
        <f t="shared" si="8"/>
        <v>182602</v>
      </c>
      <c r="N27" s="14">
        <f t="shared" si="9"/>
        <v>8439556</v>
      </c>
      <c r="O27" s="11"/>
      <c r="P27" s="13">
        <v>7248</v>
      </c>
      <c r="Q27" s="10">
        <f t="shared" si="10"/>
        <v>189844</v>
      </c>
      <c r="R27" s="14">
        <f t="shared" si="11"/>
        <v>9354915</v>
      </c>
      <c r="S27" s="1"/>
      <c r="T27" s="15">
        <f t="shared" si="0"/>
        <v>-509</v>
      </c>
      <c r="U27" s="18">
        <f t="shared" si="1"/>
        <v>-6.561815134717029</v>
      </c>
      <c r="V27" s="15">
        <f t="shared" si="12"/>
        <v>7242</v>
      </c>
      <c r="W27" s="18">
        <f t="shared" si="2"/>
        <v>3.9660025629511173</v>
      </c>
      <c r="X27" s="15">
        <f t="shared" si="13"/>
        <v>915359</v>
      </c>
      <c r="Y27" s="18">
        <f t="shared" si="3"/>
        <v>10.84605635651923</v>
      </c>
    </row>
    <row r="28" spans="2:25" ht="19.5" customHeight="1">
      <c r="B28" s="12">
        <v>40500</v>
      </c>
      <c r="C28" s="7"/>
      <c r="D28" s="13">
        <v>10449</v>
      </c>
      <c r="E28" s="10">
        <f t="shared" si="4"/>
        <v>179187</v>
      </c>
      <c r="F28" s="14">
        <f t="shared" si="5"/>
        <v>7433461</v>
      </c>
      <c r="G28" s="11"/>
      <c r="H28" s="13">
        <v>8079</v>
      </c>
      <c r="I28" s="10">
        <f t="shared" si="6"/>
        <v>176355</v>
      </c>
      <c r="J28" s="14">
        <f t="shared" si="7"/>
        <v>8750169</v>
      </c>
      <c r="K28" s="11"/>
      <c r="L28" s="13">
        <v>6760</v>
      </c>
      <c r="M28" s="10">
        <f t="shared" si="8"/>
        <v>189362</v>
      </c>
      <c r="N28" s="14">
        <f t="shared" si="9"/>
        <v>8446316</v>
      </c>
      <c r="O28" s="11"/>
      <c r="P28" s="13">
        <v>5407</v>
      </c>
      <c r="Q28" s="10">
        <f t="shared" si="10"/>
        <v>195251</v>
      </c>
      <c r="R28" s="14">
        <f t="shared" si="11"/>
        <v>9360322</v>
      </c>
      <c r="S28" s="1"/>
      <c r="T28" s="15">
        <f t="shared" si="0"/>
        <v>-1353</v>
      </c>
      <c r="U28" s="18">
        <f t="shared" si="1"/>
        <v>-20.014792899408285</v>
      </c>
      <c r="V28" s="15">
        <f t="shared" si="12"/>
        <v>5889</v>
      </c>
      <c r="W28" s="18">
        <f t="shared" si="2"/>
        <v>3.1099164563111925</v>
      </c>
      <c r="X28" s="15">
        <f t="shared" si="13"/>
        <v>914006</v>
      </c>
      <c r="Y28" s="18">
        <f t="shared" si="3"/>
        <v>10.821356908739858</v>
      </c>
    </row>
    <row r="29" spans="2:25" ht="19.5" customHeight="1">
      <c r="B29" s="12">
        <v>40501</v>
      </c>
      <c r="C29" s="7"/>
      <c r="D29" s="13">
        <v>7084</v>
      </c>
      <c r="E29" s="10">
        <f t="shared" si="4"/>
        <v>186271</v>
      </c>
      <c r="F29" s="14">
        <f t="shared" si="5"/>
        <v>7440545</v>
      </c>
      <c r="G29" s="11"/>
      <c r="H29" s="13">
        <v>5759</v>
      </c>
      <c r="I29" s="10">
        <f t="shared" si="6"/>
        <v>182114</v>
      </c>
      <c r="J29" s="14">
        <f t="shared" si="7"/>
        <v>8755928</v>
      </c>
      <c r="K29" s="11"/>
      <c r="L29" s="13">
        <v>5974</v>
      </c>
      <c r="M29" s="10">
        <f t="shared" si="8"/>
        <v>195336</v>
      </c>
      <c r="N29" s="14">
        <f t="shared" si="9"/>
        <v>8452290</v>
      </c>
      <c r="O29" s="11"/>
      <c r="P29" s="13">
        <v>8734</v>
      </c>
      <c r="Q29" s="10">
        <f t="shared" si="10"/>
        <v>203985</v>
      </c>
      <c r="R29" s="14">
        <f t="shared" si="11"/>
        <v>9369056</v>
      </c>
      <c r="S29" s="1"/>
      <c r="T29" s="15">
        <f t="shared" si="0"/>
        <v>2760</v>
      </c>
      <c r="U29" s="18">
        <f t="shared" si="1"/>
        <v>46.200200870438564</v>
      </c>
      <c r="V29" s="15">
        <f t="shared" si="12"/>
        <v>8649</v>
      </c>
      <c r="W29" s="18">
        <f t="shared" si="2"/>
        <v>4.427755252488021</v>
      </c>
      <c r="X29" s="15">
        <f t="shared" si="13"/>
        <v>916766</v>
      </c>
      <c r="Y29" s="18">
        <f t="shared" si="3"/>
        <v>10.846362346772295</v>
      </c>
    </row>
    <row r="30" spans="2:25" ht="19.5" customHeight="1">
      <c r="B30" s="12">
        <v>40502</v>
      </c>
      <c r="C30" s="7"/>
      <c r="D30" s="13">
        <v>7146</v>
      </c>
      <c r="E30" s="10">
        <f t="shared" si="4"/>
        <v>193417</v>
      </c>
      <c r="F30" s="14">
        <f t="shared" si="5"/>
        <v>7447691</v>
      </c>
      <c r="G30" s="11"/>
      <c r="H30" s="13">
        <v>5259</v>
      </c>
      <c r="I30" s="10">
        <f t="shared" si="6"/>
        <v>187373</v>
      </c>
      <c r="J30" s="14">
        <f t="shared" si="7"/>
        <v>8761187</v>
      </c>
      <c r="K30" s="11"/>
      <c r="L30" s="13">
        <v>7293</v>
      </c>
      <c r="M30" s="10">
        <f t="shared" si="8"/>
        <v>202629</v>
      </c>
      <c r="N30" s="14">
        <f t="shared" si="9"/>
        <v>8459583</v>
      </c>
      <c r="O30" s="11"/>
      <c r="P30" s="13">
        <v>10320</v>
      </c>
      <c r="Q30" s="10">
        <f t="shared" si="10"/>
        <v>214305</v>
      </c>
      <c r="R30" s="14">
        <f t="shared" si="11"/>
        <v>9379376</v>
      </c>
      <c r="S30" s="1"/>
      <c r="T30" s="15">
        <f t="shared" si="0"/>
        <v>3027</v>
      </c>
      <c r="U30" s="18">
        <f t="shared" si="1"/>
        <v>41.505553270259156</v>
      </c>
      <c r="V30" s="15">
        <f t="shared" si="12"/>
        <v>11676</v>
      </c>
      <c r="W30" s="18">
        <f t="shared" si="2"/>
        <v>5.762255155974713</v>
      </c>
      <c r="X30" s="15">
        <f t="shared" si="13"/>
        <v>919793</v>
      </c>
      <c r="Y30" s="18">
        <f t="shared" si="3"/>
        <v>10.872793611694572</v>
      </c>
    </row>
    <row r="31" spans="2:25" ht="19.5" customHeight="1">
      <c r="B31" s="12">
        <v>40503</v>
      </c>
      <c r="C31" s="7"/>
      <c r="D31" s="13">
        <v>5858</v>
      </c>
      <c r="E31" s="10">
        <f t="shared" si="4"/>
        <v>199275</v>
      </c>
      <c r="F31" s="14">
        <f t="shared" si="5"/>
        <v>7453549</v>
      </c>
      <c r="G31" s="11"/>
      <c r="H31" s="13">
        <v>6243</v>
      </c>
      <c r="I31" s="10">
        <f t="shared" si="6"/>
        <v>193616</v>
      </c>
      <c r="J31" s="14">
        <f t="shared" si="7"/>
        <v>8767430</v>
      </c>
      <c r="K31" s="11"/>
      <c r="L31" s="13">
        <v>8686</v>
      </c>
      <c r="M31" s="10">
        <f t="shared" si="8"/>
        <v>211315</v>
      </c>
      <c r="N31" s="14">
        <f t="shared" si="9"/>
        <v>8468269</v>
      </c>
      <c r="O31" s="11"/>
      <c r="P31" s="13">
        <v>10096</v>
      </c>
      <c r="Q31" s="10">
        <f t="shared" si="10"/>
        <v>224401</v>
      </c>
      <c r="R31" s="14">
        <f t="shared" si="11"/>
        <v>9389472</v>
      </c>
      <c r="S31" s="1"/>
      <c r="T31" s="15">
        <f t="shared" si="0"/>
        <v>1410</v>
      </c>
      <c r="U31" s="18">
        <f t="shared" si="1"/>
        <v>16.23301865070228</v>
      </c>
      <c r="V31" s="15">
        <f t="shared" si="12"/>
        <v>13086</v>
      </c>
      <c r="W31" s="18">
        <f t="shared" si="2"/>
        <v>6.192650782007903</v>
      </c>
      <c r="X31" s="15">
        <f t="shared" si="13"/>
        <v>921203</v>
      </c>
      <c r="Y31" s="18">
        <f t="shared" si="3"/>
        <v>10.878291655591008</v>
      </c>
    </row>
    <row r="32" spans="2:25" ht="19.5" customHeight="1">
      <c r="B32" s="12">
        <v>40504</v>
      </c>
      <c r="C32" s="7"/>
      <c r="D32" s="13">
        <v>5809</v>
      </c>
      <c r="E32" s="10">
        <f t="shared" si="4"/>
        <v>205084</v>
      </c>
      <c r="F32" s="14">
        <f t="shared" si="5"/>
        <v>7459358</v>
      </c>
      <c r="G32" s="11"/>
      <c r="H32" s="13">
        <v>7026</v>
      </c>
      <c r="I32" s="10">
        <f t="shared" si="6"/>
        <v>200642</v>
      </c>
      <c r="J32" s="14">
        <f t="shared" si="7"/>
        <v>8774456</v>
      </c>
      <c r="K32" s="11"/>
      <c r="L32" s="13">
        <v>10140</v>
      </c>
      <c r="M32" s="10">
        <f t="shared" si="8"/>
        <v>221455</v>
      </c>
      <c r="N32" s="14">
        <f t="shared" si="9"/>
        <v>8478409</v>
      </c>
      <c r="O32" s="11"/>
      <c r="P32" s="13">
        <v>5837</v>
      </c>
      <c r="Q32" s="10">
        <f t="shared" si="10"/>
        <v>230238</v>
      </c>
      <c r="R32" s="14">
        <f t="shared" si="11"/>
        <v>9395309</v>
      </c>
      <c r="S32" s="1"/>
      <c r="T32" s="15">
        <f t="shared" si="0"/>
        <v>-4303</v>
      </c>
      <c r="U32" s="18">
        <f t="shared" si="1"/>
        <v>-42.43589743589744</v>
      </c>
      <c r="V32" s="15">
        <f t="shared" si="12"/>
        <v>8783</v>
      </c>
      <c r="W32" s="18">
        <f t="shared" si="2"/>
        <v>3.9660427626380077</v>
      </c>
      <c r="X32" s="15">
        <f t="shared" si="13"/>
        <v>916900</v>
      </c>
      <c r="Y32" s="18">
        <f t="shared" si="3"/>
        <v>10.814528999485635</v>
      </c>
    </row>
    <row r="33" spans="2:25" ht="19.5" customHeight="1">
      <c r="B33" s="12">
        <v>40505</v>
      </c>
      <c r="C33" s="7"/>
      <c r="D33" s="13">
        <v>5976</v>
      </c>
      <c r="E33" s="10">
        <f t="shared" si="4"/>
        <v>211060</v>
      </c>
      <c r="F33" s="14">
        <f t="shared" si="5"/>
        <v>7465334</v>
      </c>
      <c r="G33" s="11"/>
      <c r="H33" s="13">
        <v>8494</v>
      </c>
      <c r="I33" s="10">
        <f t="shared" si="6"/>
        <v>209136</v>
      </c>
      <c r="J33" s="14">
        <f t="shared" si="7"/>
        <v>8782950</v>
      </c>
      <c r="K33" s="11"/>
      <c r="L33" s="13">
        <v>6655</v>
      </c>
      <c r="M33" s="10">
        <f t="shared" si="8"/>
        <v>228110</v>
      </c>
      <c r="N33" s="14">
        <f t="shared" si="9"/>
        <v>8485064</v>
      </c>
      <c r="O33" s="11"/>
      <c r="P33" s="13">
        <v>8521</v>
      </c>
      <c r="Q33" s="10">
        <f t="shared" si="10"/>
        <v>238759</v>
      </c>
      <c r="R33" s="14">
        <f t="shared" si="11"/>
        <v>9403830</v>
      </c>
      <c r="S33" s="1"/>
      <c r="T33" s="15">
        <f t="shared" si="0"/>
        <v>1866</v>
      </c>
      <c r="U33" s="18">
        <f t="shared" si="1"/>
        <v>28.03906836964688</v>
      </c>
      <c r="V33" s="15">
        <f t="shared" si="12"/>
        <v>10649</v>
      </c>
      <c r="W33" s="18">
        <f t="shared" si="2"/>
        <v>4.668361755293499</v>
      </c>
      <c r="X33" s="15">
        <f t="shared" si="13"/>
        <v>918766</v>
      </c>
      <c r="Y33" s="18">
        <f t="shared" si="3"/>
        <v>10.828038539249675</v>
      </c>
    </row>
    <row r="34" spans="2:25" ht="19.5" customHeight="1">
      <c r="B34" s="12">
        <v>40506</v>
      </c>
      <c r="C34" s="7"/>
      <c r="D34" s="13">
        <v>7073</v>
      </c>
      <c r="E34" s="10">
        <f t="shared" si="4"/>
        <v>218133</v>
      </c>
      <c r="F34" s="14">
        <f t="shared" si="5"/>
        <v>7472407</v>
      </c>
      <c r="G34" s="11"/>
      <c r="H34" s="13">
        <v>5362</v>
      </c>
      <c r="I34" s="10">
        <f t="shared" si="6"/>
        <v>214498</v>
      </c>
      <c r="J34" s="14">
        <f t="shared" si="7"/>
        <v>8788312</v>
      </c>
      <c r="K34" s="11"/>
      <c r="L34" s="13">
        <v>7764</v>
      </c>
      <c r="M34" s="10">
        <f t="shared" si="8"/>
        <v>235874</v>
      </c>
      <c r="N34" s="14">
        <f t="shared" si="9"/>
        <v>8492828</v>
      </c>
      <c r="O34" s="11"/>
      <c r="P34" s="13">
        <v>5839</v>
      </c>
      <c r="Q34" s="10">
        <f t="shared" si="10"/>
        <v>244598</v>
      </c>
      <c r="R34" s="14">
        <f t="shared" si="11"/>
        <v>9409669</v>
      </c>
      <c r="S34" s="1"/>
      <c r="T34" s="15">
        <f t="shared" si="0"/>
        <v>-1925</v>
      </c>
      <c r="U34" s="18">
        <f t="shared" si="1"/>
        <v>-24.79392065945389</v>
      </c>
      <c r="V34" s="15">
        <f t="shared" si="12"/>
        <v>8724</v>
      </c>
      <c r="W34" s="18">
        <f t="shared" si="2"/>
        <v>3.6985848376675685</v>
      </c>
      <c r="X34" s="15">
        <f t="shared" si="13"/>
        <v>916841</v>
      </c>
      <c r="Y34" s="18">
        <f t="shared" si="3"/>
        <v>10.795473545443285</v>
      </c>
    </row>
    <row r="35" spans="2:25" ht="19.5" customHeight="1">
      <c r="B35" s="12">
        <v>40507</v>
      </c>
      <c r="C35" s="7"/>
      <c r="D35" s="13">
        <v>7726</v>
      </c>
      <c r="E35" s="10">
        <f t="shared" si="4"/>
        <v>225859</v>
      </c>
      <c r="F35" s="14">
        <f t="shared" si="5"/>
        <v>7480133</v>
      </c>
      <c r="G35" s="11"/>
      <c r="H35" s="13">
        <v>6515</v>
      </c>
      <c r="I35" s="10">
        <f t="shared" si="6"/>
        <v>221013</v>
      </c>
      <c r="J35" s="14">
        <f t="shared" si="7"/>
        <v>8794827</v>
      </c>
      <c r="K35" s="11"/>
      <c r="L35" s="13">
        <v>5374</v>
      </c>
      <c r="M35" s="10">
        <f t="shared" si="8"/>
        <v>241248</v>
      </c>
      <c r="N35" s="14">
        <f t="shared" si="9"/>
        <v>8498202</v>
      </c>
      <c r="O35" s="11"/>
      <c r="P35" s="13">
        <v>4094</v>
      </c>
      <c r="Q35" s="10">
        <f t="shared" si="10"/>
        <v>248692</v>
      </c>
      <c r="R35" s="14">
        <f t="shared" si="11"/>
        <v>9413763</v>
      </c>
      <c r="S35" s="1"/>
      <c r="T35" s="15">
        <f t="shared" si="0"/>
        <v>-1280</v>
      </c>
      <c r="U35" s="18">
        <f t="shared" si="1"/>
        <v>-23.81838481577968</v>
      </c>
      <c r="V35" s="15">
        <f t="shared" si="12"/>
        <v>7444</v>
      </c>
      <c r="W35" s="18">
        <f t="shared" si="2"/>
        <v>3.085621435203608</v>
      </c>
      <c r="X35" s="15">
        <f t="shared" si="13"/>
        <v>915561</v>
      </c>
      <c r="Y35" s="18">
        <f t="shared" si="3"/>
        <v>10.773584812410908</v>
      </c>
    </row>
    <row r="36" spans="2:25" ht="19.5" customHeight="1">
      <c r="B36" s="12">
        <v>40508</v>
      </c>
      <c r="C36" s="7"/>
      <c r="D36" s="13">
        <v>4737</v>
      </c>
      <c r="E36" s="10">
        <f t="shared" si="4"/>
        <v>230596</v>
      </c>
      <c r="F36" s="14">
        <f t="shared" si="5"/>
        <v>7484870</v>
      </c>
      <c r="G36" s="11"/>
      <c r="H36" s="13">
        <v>4864</v>
      </c>
      <c r="I36" s="10">
        <f t="shared" si="6"/>
        <v>225877</v>
      </c>
      <c r="J36" s="14">
        <f t="shared" si="7"/>
        <v>8799691</v>
      </c>
      <c r="K36" s="11"/>
      <c r="L36" s="13">
        <v>6021</v>
      </c>
      <c r="M36" s="10">
        <f t="shared" si="8"/>
        <v>247269</v>
      </c>
      <c r="N36" s="14">
        <f t="shared" si="9"/>
        <v>8504223</v>
      </c>
      <c r="O36" s="11"/>
      <c r="P36" s="13">
        <v>6460</v>
      </c>
      <c r="Q36" s="10">
        <f t="shared" si="10"/>
        <v>255152</v>
      </c>
      <c r="R36" s="14">
        <f t="shared" si="11"/>
        <v>9420223</v>
      </c>
      <c r="S36" s="1"/>
      <c r="T36" s="15">
        <f t="shared" si="0"/>
        <v>439</v>
      </c>
      <c r="U36" s="18">
        <f t="shared" si="1"/>
        <v>7.291147649892045</v>
      </c>
      <c r="V36" s="15">
        <f t="shared" si="12"/>
        <v>7883</v>
      </c>
      <c r="W36" s="18">
        <f t="shared" si="2"/>
        <v>3.1880259959800865</v>
      </c>
      <c r="X36" s="15">
        <f t="shared" si="13"/>
        <v>916000</v>
      </c>
      <c r="Y36" s="18">
        <f t="shared" si="3"/>
        <v>10.771119242757392</v>
      </c>
    </row>
    <row r="37" spans="2:25" ht="19.5" customHeight="1">
      <c r="B37" s="12">
        <v>40509</v>
      </c>
      <c r="C37" s="7"/>
      <c r="D37" s="13">
        <v>5509</v>
      </c>
      <c r="E37" s="10">
        <f t="shared" si="4"/>
        <v>236105</v>
      </c>
      <c r="F37" s="14">
        <f t="shared" si="5"/>
        <v>7490379</v>
      </c>
      <c r="G37" s="11"/>
      <c r="H37" s="13">
        <v>4812</v>
      </c>
      <c r="I37" s="10">
        <f t="shared" si="6"/>
        <v>230689</v>
      </c>
      <c r="J37" s="14">
        <f t="shared" si="7"/>
        <v>8804503</v>
      </c>
      <c r="K37" s="11"/>
      <c r="L37" s="13">
        <v>5883</v>
      </c>
      <c r="M37" s="10">
        <f t="shared" si="8"/>
        <v>253152</v>
      </c>
      <c r="N37" s="14">
        <f t="shared" si="9"/>
        <v>8510106</v>
      </c>
      <c r="O37" s="11"/>
      <c r="P37" s="13">
        <v>7163</v>
      </c>
      <c r="Q37" s="10">
        <f t="shared" si="10"/>
        <v>262315</v>
      </c>
      <c r="R37" s="14">
        <f t="shared" si="11"/>
        <v>9427386</v>
      </c>
      <c r="S37" s="1"/>
      <c r="T37" s="15">
        <f t="shared" si="0"/>
        <v>1280</v>
      </c>
      <c r="U37" s="18">
        <f t="shared" si="1"/>
        <v>21.75760666326704</v>
      </c>
      <c r="V37" s="15">
        <f t="shared" si="12"/>
        <v>9163</v>
      </c>
      <c r="W37" s="18">
        <f t="shared" si="2"/>
        <v>3.6195645304007082</v>
      </c>
      <c r="X37" s="15">
        <f t="shared" si="13"/>
        <v>917280</v>
      </c>
      <c r="Y37" s="18">
        <f t="shared" si="3"/>
        <v>10.778714154676804</v>
      </c>
    </row>
    <row r="38" spans="2:25" ht="19.5" customHeight="1">
      <c r="B38" s="12">
        <v>40510</v>
      </c>
      <c r="C38" s="7"/>
      <c r="D38" s="13">
        <v>5751</v>
      </c>
      <c r="E38" s="10">
        <f t="shared" si="4"/>
        <v>241856</v>
      </c>
      <c r="F38" s="14">
        <f t="shared" si="5"/>
        <v>7496130</v>
      </c>
      <c r="G38" s="11"/>
      <c r="H38" s="13">
        <v>3978</v>
      </c>
      <c r="I38" s="10">
        <f t="shared" si="6"/>
        <v>234667</v>
      </c>
      <c r="J38" s="14">
        <f t="shared" si="7"/>
        <v>8808481</v>
      </c>
      <c r="K38" s="11"/>
      <c r="L38" s="13">
        <v>5761</v>
      </c>
      <c r="M38" s="10">
        <f t="shared" si="8"/>
        <v>258913</v>
      </c>
      <c r="N38" s="14">
        <f t="shared" si="9"/>
        <v>8515867</v>
      </c>
      <c r="O38" s="11"/>
      <c r="P38" s="13">
        <v>6435</v>
      </c>
      <c r="Q38" s="10">
        <f t="shared" si="10"/>
        <v>268750</v>
      </c>
      <c r="R38" s="14">
        <f t="shared" si="11"/>
        <v>9433821</v>
      </c>
      <c r="S38" s="1"/>
      <c r="T38" s="15">
        <f t="shared" si="0"/>
        <v>674</v>
      </c>
      <c r="U38" s="18">
        <f t="shared" si="1"/>
        <v>11.699357750390558</v>
      </c>
      <c r="V38" s="15">
        <f t="shared" si="12"/>
        <v>9837</v>
      </c>
      <c r="W38" s="18">
        <f t="shared" si="2"/>
        <v>3.7993457261705674</v>
      </c>
      <c r="X38" s="15">
        <f t="shared" si="13"/>
        <v>917954</v>
      </c>
      <c r="Y38" s="18">
        <f t="shared" si="3"/>
        <v>10.779336971796296</v>
      </c>
    </row>
    <row r="39" spans="2:25" ht="19.5" customHeight="1">
      <c r="B39" s="12">
        <v>40511</v>
      </c>
      <c r="C39" s="7"/>
      <c r="D39" s="13">
        <v>4787</v>
      </c>
      <c r="E39" s="10">
        <f t="shared" si="4"/>
        <v>246643</v>
      </c>
      <c r="F39" s="14">
        <f t="shared" si="5"/>
        <v>7500917</v>
      </c>
      <c r="G39" s="11"/>
      <c r="H39" s="13">
        <v>5148</v>
      </c>
      <c r="I39" s="10">
        <f t="shared" si="6"/>
        <v>239815</v>
      </c>
      <c r="J39" s="14">
        <f t="shared" si="7"/>
        <v>8813629</v>
      </c>
      <c r="K39" s="11"/>
      <c r="L39" s="13">
        <v>6401</v>
      </c>
      <c r="M39" s="10">
        <f t="shared" si="8"/>
        <v>265314</v>
      </c>
      <c r="N39" s="14">
        <f t="shared" si="9"/>
        <v>8522268</v>
      </c>
      <c r="O39" s="11"/>
      <c r="P39" s="13">
        <v>3080</v>
      </c>
      <c r="Q39" s="10">
        <f t="shared" si="10"/>
        <v>271830</v>
      </c>
      <c r="R39" s="14">
        <f t="shared" si="11"/>
        <v>9436901</v>
      </c>
      <c r="S39" s="1"/>
      <c r="T39" s="15">
        <f t="shared" si="0"/>
        <v>-3321</v>
      </c>
      <c r="U39" s="18">
        <f t="shared" si="1"/>
        <v>-51.88251835650679</v>
      </c>
      <c r="V39" s="15">
        <f t="shared" si="12"/>
        <v>6516</v>
      </c>
      <c r="W39" s="18">
        <f t="shared" si="2"/>
        <v>2.455957846174721</v>
      </c>
      <c r="X39" s="15">
        <f t="shared" si="13"/>
        <v>914633</v>
      </c>
      <c r="Y39" s="18">
        <f t="shared" si="3"/>
        <v>10.732272207351375</v>
      </c>
    </row>
    <row r="40" spans="2:25" ht="19.5" customHeight="1">
      <c r="B40" s="12">
        <v>40512</v>
      </c>
      <c r="C40" s="7"/>
      <c r="D40" s="13">
        <v>5273</v>
      </c>
      <c r="E40" s="10"/>
      <c r="F40" s="14">
        <f t="shared" si="5"/>
        <v>7506190</v>
      </c>
      <c r="G40" s="11"/>
      <c r="H40" s="20">
        <v>6420</v>
      </c>
      <c r="I40" s="10">
        <f t="shared" si="6"/>
        <v>246235</v>
      </c>
      <c r="J40" s="14">
        <f t="shared" si="7"/>
        <v>8820049</v>
      </c>
      <c r="K40" s="11"/>
      <c r="L40" s="20">
        <v>4149</v>
      </c>
      <c r="M40" s="10">
        <f t="shared" si="8"/>
        <v>269463</v>
      </c>
      <c r="N40" s="14">
        <f t="shared" si="9"/>
        <v>8526417</v>
      </c>
      <c r="O40" s="11"/>
      <c r="P40" s="13">
        <v>6091</v>
      </c>
      <c r="Q40" s="10">
        <f t="shared" si="10"/>
        <v>277921</v>
      </c>
      <c r="R40" s="14">
        <f t="shared" si="11"/>
        <v>9442992</v>
      </c>
      <c r="S40" s="1"/>
      <c r="T40" s="15">
        <f t="shared" si="0"/>
        <v>1942</v>
      </c>
      <c r="U40" s="18">
        <f t="shared" si="1"/>
        <v>46.80645938780429</v>
      </c>
      <c r="V40" s="15">
        <f t="shared" si="12"/>
        <v>8458</v>
      </c>
      <c r="W40" s="18">
        <f t="shared" si="2"/>
        <v>3.1388353874186805</v>
      </c>
      <c r="X40" s="15">
        <f t="shared" si="13"/>
        <v>916575</v>
      </c>
      <c r="Y40" s="18">
        <f t="shared" si="3"/>
        <v>10.749826099286489</v>
      </c>
    </row>
    <row r="41" spans="2:24" ht="19.5" customHeight="1">
      <c r="B41" s="54" t="s">
        <v>14</v>
      </c>
      <c r="C41" s="7"/>
      <c r="D41" s="56" t="s">
        <v>15</v>
      </c>
      <c r="E41" s="57"/>
      <c r="F41" s="60">
        <f>D7+D42</f>
        <v>7506190</v>
      </c>
      <c r="G41" s="11"/>
      <c r="H41" s="56" t="s">
        <v>16</v>
      </c>
      <c r="I41" s="57"/>
      <c r="J41" s="60">
        <f>H42+H7</f>
        <v>8820049</v>
      </c>
      <c r="K41" s="11"/>
      <c r="L41" s="56" t="s">
        <v>17</v>
      </c>
      <c r="M41" s="57"/>
      <c r="N41" s="60">
        <f>L42+L7</f>
        <v>8526417</v>
      </c>
      <c r="O41" s="11"/>
      <c r="P41" s="62" t="s">
        <v>18</v>
      </c>
      <c r="Q41" s="63"/>
      <c r="R41" s="60">
        <f>SUM(P11:P40)+P7</f>
        <v>9442992</v>
      </c>
      <c r="T41" s="8"/>
      <c r="U41" s="8"/>
      <c r="V41" s="3"/>
      <c r="W41" s="3"/>
      <c r="X41" s="3"/>
    </row>
    <row r="42" spans="2:18" ht="18" customHeight="1">
      <c r="B42" s="55"/>
      <c r="D42" s="58">
        <f>SUM(D11:D40)</f>
        <v>251916</v>
      </c>
      <c r="E42" s="59"/>
      <c r="F42" s="61"/>
      <c r="G42" s="1"/>
      <c r="H42" s="58">
        <f>SUM(H11:H40)</f>
        <v>246235</v>
      </c>
      <c r="I42" s="59"/>
      <c r="J42" s="61"/>
      <c r="K42" s="1"/>
      <c r="L42" s="58">
        <f>SUM(L11:L40)</f>
        <v>269463</v>
      </c>
      <c r="M42" s="59"/>
      <c r="N42" s="61"/>
      <c r="O42" s="1"/>
      <c r="P42" s="58">
        <f>SUM(P11:P40)</f>
        <v>277921</v>
      </c>
      <c r="Q42" s="59"/>
      <c r="R42" s="61"/>
    </row>
  </sheetData>
  <sheetProtection/>
  <mergeCells count="44">
    <mergeCell ref="P42:Q42"/>
    <mergeCell ref="J41:J42"/>
    <mergeCell ref="H42:I42"/>
    <mergeCell ref="L41:M41"/>
    <mergeCell ref="N41:N42"/>
    <mergeCell ref="L42:M42"/>
    <mergeCell ref="P41:Q41"/>
    <mergeCell ref="H41:I41"/>
    <mergeCell ref="L7:N7"/>
    <mergeCell ref="P5:R5"/>
    <mergeCell ref="P6:R6"/>
    <mergeCell ref="P7:R7"/>
    <mergeCell ref="B41:B42"/>
    <mergeCell ref="D41:E41"/>
    <mergeCell ref="D42:E42"/>
    <mergeCell ref="F41:F42"/>
    <mergeCell ref="L9:L10"/>
    <mergeCell ref="R41:R42"/>
    <mergeCell ref="V9:W9"/>
    <mergeCell ref="X9:Y9"/>
    <mergeCell ref="D5:F5"/>
    <mergeCell ref="D6:F6"/>
    <mergeCell ref="D7:F7"/>
    <mergeCell ref="H5:J5"/>
    <mergeCell ref="H6:J6"/>
    <mergeCell ref="H7:J7"/>
    <mergeCell ref="L5:N5"/>
    <mergeCell ref="L6:N6"/>
    <mergeCell ref="D9:D10"/>
    <mergeCell ref="E9:E10"/>
    <mergeCell ref="F9:F10"/>
    <mergeCell ref="H9:H10"/>
    <mergeCell ref="R9:R10"/>
    <mergeCell ref="T9:U9"/>
    <mergeCell ref="B2:Y2"/>
    <mergeCell ref="B3:Y3"/>
    <mergeCell ref="T5:Y7"/>
    <mergeCell ref="N9:N10"/>
    <mergeCell ref="P9:P10"/>
    <mergeCell ref="B9:B10"/>
    <mergeCell ref="Q9:Q10"/>
    <mergeCell ref="I9:I10"/>
    <mergeCell ref="J9:J10"/>
    <mergeCell ref="M9:M10"/>
  </mergeCells>
  <conditionalFormatting sqref="T11:Y38 X39:Y40 U38:X40 X33:X40 T33:T40">
    <cfRule type="cellIs" priority="1" dxfId="1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2:R42 Q4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2010-10-07T05:27:58Z</cp:lastPrinted>
  <dcterms:created xsi:type="dcterms:W3CDTF">2003-10-20T07:27:17Z</dcterms:created>
  <dcterms:modified xsi:type="dcterms:W3CDTF">2010-12-03T12:57:23Z</dcterms:modified>
  <cp:category/>
  <cp:version/>
  <cp:contentType/>
  <cp:contentStatus/>
</cp:coreProperties>
</file>