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60" activeTab="0"/>
  </bookViews>
  <sheets>
    <sheet name="Eylül - 2010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<sst xmlns="http://schemas.openxmlformats.org/spreadsheetml/2006/main" count="38" uniqueCount="19">
  <si>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</si>
  <si>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</si>
  <si>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</si>
  <si>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</si>
  <si>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</si>
  <si>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2007 YILI 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</si>
  <si>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</si>
  <si>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</si>
  <si>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</si>
  <si>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</si>
  <si>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</si>
  <si>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</si>
  <si>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</si>
  <si>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2010 / 2009 YILI KARŞILAŞTIRMASI</t>
  </si>
  <si>
    <t>TOPLAM</t>
  </si>
  <si>
    <t>2007 YILI EYLÜL</t>
  </si>
  <si>
    <t>2008 YILI EYLÜL</t>
  </si>
  <si>
    <t>2009 YILI EYLÜL</t>
  </si>
  <si>
    <t>2010 YILI EYLÜL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</si>
</sst>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dotted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5" fontId="3" fillId="0" borderId="19" xfId="0" applyNumberFormat="1" applyFont="1" applyBorder="1" applyAlignment="1">
      <alignment horizontal="center" vertical="center"/>
    </xf>
    <xf numFmtId="185" fontId="3" fillId="0" borderId="20" xfId="0" applyNumberFormat="1" applyFont="1" applyBorder="1" applyAlignment="1">
      <alignment horizontal="center" vertical="center"/>
    </xf>
    <xf numFmtId="185" fontId="3" fillId="0" borderId="21" xfId="0" applyNumberFormat="1" applyFont="1" applyBorder="1" applyAlignment="1">
      <alignment horizontal="center" vertical="center"/>
    </xf>
    <xf numFmtId="185" fontId="3" fillId="0" borderId="22" xfId="0" applyNumberFormat="1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center" vertical="center"/>
    </xf>
    <xf numFmtId="185" fontId="10" fillId="0" borderId="23" xfId="0" applyNumberFormat="1" applyFont="1" applyBorder="1" applyAlignment="1">
      <alignment horizontal="center" vertical="center"/>
    </xf>
    <xf numFmtId="185" fontId="10" fillId="0" borderId="24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5" fontId="12" fillId="0" borderId="21" xfId="0" applyNumberFormat="1" applyFont="1" applyBorder="1" applyAlignment="1" quotePrefix="1">
      <alignment horizontal="center" vertical="center"/>
    </xf>
    <xf numFmtId="185" fontId="12" fillId="0" borderId="22" xfId="0" applyNumberFormat="1" applyFont="1" applyBorder="1" applyAlignment="1">
      <alignment horizontal="center" vertical="center"/>
    </xf>
    <xf numFmtId="185" fontId="12" fillId="0" borderId="26" xfId="0" applyNumberFormat="1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5" fontId="6" fillId="0" borderId="32" xfId="0" applyNumberFormat="1" applyFont="1" applyBorder="1" applyAlignment="1">
      <alignment horizontal="center" vertical="center" wrapText="1"/>
    </xf>
    <xf numFmtId="185" fontId="6" fillId="0" borderId="33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185" fontId="6" fillId="0" borderId="34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"/>
  <sheetViews>
    <sheetView showGridLines="0" tabSelected="1" view="pageBreakPreview" zoomScale="75" zoomScaleSheetLayoutView="75" workbookViewId="0" topLeftCell="E22">
      <selection activeCell="M28" sqref="M28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51" t="s">
        <v>11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2:25" ht="36" customHeight="1"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ht="4.5" customHeight="1"/>
    <row r="5" spans="4:25" ht="24.75" customHeight="1">
      <c r="D5" s="36" t="s">
        <v>5</v>
      </c>
      <c r="E5" s="37"/>
      <c r="F5" s="38"/>
      <c r="G5" s="21"/>
      <c r="H5" s="36" t="s">
        <v>6</v>
      </c>
      <c r="I5" s="37"/>
      <c r="J5" s="38"/>
      <c r="K5" s="21"/>
      <c r="L5" s="36" t="s">
        <v>7</v>
      </c>
      <c r="M5" s="37"/>
      <c r="N5" s="38"/>
      <c r="O5" s="21"/>
      <c r="P5" s="36" t="s">
        <v>8</v>
      </c>
      <c r="Q5" s="37"/>
      <c r="R5" s="38"/>
      <c r="T5" s="53" t="s">
        <v>13</v>
      </c>
      <c r="U5" s="54"/>
      <c r="V5" s="54"/>
      <c r="W5" s="54"/>
      <c r="X5" s="54"/>
      <c r="Y5" s="55"/>
    </row>
    <row r="6" spans="4:25" ht="21.75" customHeight="1">
      <c r="D6" s="30" t="s">
        <v>3</v>
      </c>
      <c r="E6" s="31"/>
      <c r="F6" s="32"/>
      <c r="G6" s="1"/>
      <c r="H6" s="30" t="s">
        <v>3</v>
      </c>
      <c r="I6" s="31"/>
      <c r="J6" s="32"/>
      <c r="K6" s="1"/>
      <c r="L6" s="30" t="s">
        <v>3</v>
      </c>
      <c r="M6" s="31"/>
      <c r="N6" s="32"/>
      <c r="O6" s="1"/>
      <c r="P6" s="30" t="s">
        <v>3</v>
      </c>
      <c r="Q6" s="31"/>
      <c r="R6" s="32"/>
      <c r="T6" s="56"/>
      <c r="U6" s="57"/>
      <c r="V6" s="57"/>
      <c r="W6" s="57"/>
      <c r="X6" s="57"/>
      <c r="Y6" s="58"/>
    </row>
    <row r="7" spans="4:25" ht="21.75" customHeight="1">
      <c r="D7" s="33">
        <v>5457752</v>
      </c>
      <c r="E7" s="34"/>
      <c r="F7" s="35"/>
      <c r="G7" s="19"/>
      <c r="H7" s="33">
        <v>6536552</v>
      </c>
      <c r="I7" s="34"/>
      <c r="J7" s="35"/>
      <c r="K7" s="19"/>
      <c r="L7" s="33">
        <v>6186296</v>
      </c>
      <c r="M7" s="34"/>
      <c r="N7" s="35"/>
      <c r="O7" s="19"/>
      <c r="P7" s="33">
        <v>6865509</v>
      </c>
      <c r="Q7" s="34"/>
      <c r="R7" s="35"/>
      <c r="S7" s="8"/>
      <c r="T7" s="59"/>
      <c r="U7" s="60"/>
      <c r="V7" s="60"/>
      <c r="W7" s="60"/>
      <c r="X7" s="60"/>
      <c r="Y7" s="61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62" t="s">
        <v>0</v>
      </c>
      <c r="C9" s="6"/>
      <c r="D9" s="45" t="s">
        <v>4</v>
      </c>
      <c r="E9" s="47" t="s">
        <v>1</v>
      </c>
      <c r="F9" s="49" t="s">
        <v>2</v>
      </c>
      <c r="G9" s="5"/>
      <c r="H9" s="45" t="s">
        <v>4</v>
      </c>
      <c r="I9" s="47" t="s">
        <v>1</v>
      </c>
      <c r="J9" s="49" t="s">
        <v>2</v>
      </c>
      <c r="K9" s="5"/>
      <c r="L9" s="45" t="s">
        <v>4</v>
      </c>
      <c r="M9" s="47" t="s">
        <v>1</v>
      </c>
      <c r="N9" s="49" t="s">
        <v>2</v>
      </c>
      <c r="O9" s="5"/>
      <c r="P9" s="45" t="s">
        <v>4</v>
      </c>
      <c r="Q9" s="47" t="s">
        <v>1</v>
      </c>
      <c r="R9" s="49" t="s">
        <v>2</v>
      </c>
      <c r="S9" s="5"/>
      <c r="T9" s="41" t="s">
        <v>4</v>
      </c>
      <c r="U9" s="42"/>
      <c r="V9" s="43" t="s">
        <v>1</v>
      </c>
      <c r="W9" s="44"/>
      <c r="X9" s="43" t="s">
        <v>2</v>
      </c>
      <c r="Y9" s="44"/>
      <c r="Z9" s="5"/>
      <c r="AA9" s="5"/>
      <c r="AB9" s="5"/>
    </row>
    <row r="10" spans="2:28" s="4" customFormat="1" ht="21" customHeight="1">
      <c r="B10" s="63"/>
      <c r="C10" s="6"/>
      <c r="D10" s="46"/>
      <c r="E10" s="48"/>
      <c r="F10" s="50"/>
      <c r="G10" s="5"/>
      <c r="H10" s="46"/>
      <c r="I10" s="48"/>
      <c r="J10" s="50"/>
      <c r="K10" s="5"/>
      <c r="L10" s="46"/>
      <c r="M10" s="48"/>
      <c r="N10" s="50"/>
      <c r="O10" s="5"/>
      <c r="P10" s="46"/>
      <c r="Q10" s="48"/>
      <c r="R10" s="50"/>
      <c r="S10" s="5"/>
      <c r="T10" s="16" t="s">
        <v>9</v>
      </c>
      <c r="U10" s="17" t="s">
        <v>10</v>
      </c>
      <c r="V10" s="16" t="s">
        <v>9</v>
      </c>
      <c r="W10" s="17" t="s">
        <v>10</v>
      </c>
      <c r="X10" s="16" t="s">
        <v>9</v>
      </c>
      <c r="Y10" s="17" t="s">
        <v>10</v>
      </c>
      <c r="Z10" s="5"/>
      <c r="AA10" s="5"/>
      <c r="AB10" s="5"/>
    </row>
    <row r="11" spans="1:25" ht="19.5" customHeight="1">
      <c r="A11" s="2">
        <v>16</v>
      </c>
      <c r="B11" s="12">
        <v>40422</v>
      </c>
      <c r="C11" s="7"/>
      <c r="D11" s="13">
        <v>44459</v>
      </c>
      <c r="E11" s="10">
        <f>D11</f>
        <v>44459</v>
      </c>
      <c r="F11" s="14">
        <f>E11+D7</f>
        <v>5502211</v>
      </c>
      <c r="G11" s="11"/>
      <c r="H11" s="13">
        <v>33482</v>
      </c>
      <c r="I11" s="10">
        <f>H11</f>
        <v>33482</v>
      </c>
      <c r="J11" s="14">
        <f>I11+H7</f>
        <v>6570034</v>
      </c>
      <c r="K11" s="11"/>
      <c r="L11" s="13">
        <v>43267</v>
      </c>
      <c r="M11" s="10">
        <f>L11</f>
        <v>43267</v>
      </c>
      <c r="N11" s="14">
        <f>M11+L7</f>
        <v>6229563</v>
      </c>
      <c r="O11" s="11"/>
      <c r="P11" s="13">
        <v>42998</v>
      </c>
      <c r="Q11" s="10">
        <f>P11</f>
        <v>42998</v>
      </c>
      <c r="R11" s="14">
        <f>Q11+P7</f>
        <v>6908507</v>
      </c>
      <c r="S11" s="1"/>
      <c r="T11" s="15">
        <f>IF(P11="","",P11-L11)</f>
        <v>-269</v>
      </c>
      <c r="U11" s="18">
        <f>IF(P11="","",((T11/L11)*100))</f>
        <v>-0.6217209420574572</v>
      </c>
      <c r="V11" s="15">
        <f>IF(P11&lt;1,"",Q11-M11)</f>
        <v>-269</v>
      </c>
      <c r="W11" s="18">
        <f>IF(P11="","",((V11/M11)*100))</f>
        <v>-0.6217209420574572</v>
      </c>
      <c r="X11" s="15">
        <f>IF(P11&lt;1,"",R11-N11)</f>
        <v>678944</v>
      </c>
      <c r="Y11" s="18">
        <f>IF(P11="","",((X11/N11)*100))</f>
        <v>10.898742014488015</v>
      </c>
    </row>
    <row r="12" spans="2:25" ht="19.5" customHeight="1">
      <c r="B12" s="12">
        <v>40423</v>
      </c>
      <c r="C12" s="7"/>
      <c r="D12" s="13">
        <v>50247</v>
      </c>
      <c r="E12" s="10">
        <f>E11+D12</f>
        <v>94706</v>
      </c>
      <c r="F12" s="14">
        <f>F11+D12</f>
        <v>5552458</v>
      </c>
      <c r="G12" s="11"/>
      <c r="H12" s="13">
        <v>44666</v>
      </c>
      <c r="I12" s="10">
        <f>I11+H12</f>
        <v>78148</v>
      </c>
      <c r="J12" s="14">
        <f>J11+H12</f>
        <v>6614700</v>
      </c>
      <c r="K12" s="11"/>
      <c r="L12" s="13">
        <v>41153</v>
      </c>
      <c r="M12" s="10">
        <f>M11+L12</f>
        <v>84420</v>
      </c>
      <c r="N12" s="14">
        <f>N11+L12</f>
        <v>6270716</v>
      </c>
      <c r="O12" s="11"/>
      <c r="P12" s="13">
        <v>38523</v>
      </c>
      <c r="Q12" s="10">
        <f>IF(P12="","",(Q11+P12))</f>
        <v>81521</v>
      </c>
      <c r="R12" s="14">
        <f>IF(P12="","",(R11+P12))</f>
        <v>6947030</v>
      </c>
      <c r="S12" s="1"/>
      <c r="T12" s="15">
        <f aca="true" t="shared" si="0" ref="T12:T40">IF(P12="","",P12-L12)</f>
        <v>-2630</v>
      </c>
      <c r="U12" s="18">
        <f aca="true" t="shared" si="1" ref="U12:U40">IF(P12="","",((T12/L12)*100))</f>
        <v>-6.390785604937671</v>
      </c>
      <c r="V12" s="15">
        <f>IF(P12="","",Q12-M12)</f>
        <v>-2899</v>
      </c>
      <c r="W12" s="18">
        <f aca="true" t="shared" si="2" ref="W12:W40">IF(P12="","",((V12/M12)*100))</f>
        <v>-3.4340203743188815</v>
      </c>
      <c r="X12" s="15">
        <f>IF(P12="","",R12-N12)</f>
        <v>676314</v>
      </c>
      <c r="Y12" s="18">
        <f aca="true" t="shared" si="3" ref="Y12:Y40">IF(P12="","",((X12/N12)*100))</f>
        <v>10.785275557049626</v>
      </c>
    </row>
    <row r="13" spans="2:25" ht="19.5" customHeight="1">
      <c r="B13" s="12">
        <v>40424</v>
      </c>
      <c r="C13" s="7"/>
      <c r="D13" s="13">
        <v>28600</v>
      </c>
      <c r="E13" s="10">
        <f aca="true" t="shared" si="4" ref="E13:E40">E12+D13</f>
        <v>123306</v>
      </c>
      <c r="F13" s="14">
        <f aca="true" t="shared" si="5" ref="F13:F40">F12+D13</f>
        <v>5581058</v>
      </c>
      <c r="G13" s="11"/>
      <c r="H13" s="13">
        <v>43433</v>
      </c>
      <c r="I13" s="10">
        <f aca="true" t="shared" si="6" ref="I13:I40">I12+H13</f>
        <v>121581</v>
      </c>
      <c r="J13" s="14">
        <f aca="true" t="shared" si="7" ref="J13:J40">J12+H13</f>
        <v>6658133</v>
      </c>
      <c r="K13" s="11"/>
      <c r="L13" s="13">
        <v>32576</v>
      </c>
      <c r="M13" s="10">
        <f aca="true" t="shared" si="8" ref="M13:M40">M12+L13</f>
        <v>116996</v>
      </c>
      <c r="N13" s="14">
        <f aca="true" t="shared" si="9" ref="N13:N40">N12+L13</f>
        <v>6303292</v>
      </c>
      <c r="O13" s="11"/>
      <c r="P13" s="13">
        <v>49637</v>
      </c>
      <c r="Q13" s="10">
        <f aca="true" t="shared" si="10" ref="Q13:Q40">IF(P13="","",(Q12+P13))</f>
        <v>131158</v>
      </c>
      <c r="R13" s="14">
        <f aca="true" t="shared" si="11" ref="R13:R40">IF(P13="","",(R12+P13))</f>
        <v>6996667</v>
      </c>
      <c r="S13" s="1"/>
      <c r="T13" s="15">
        <f t="shared" si="0"/>
        <v>17061</v>
      </c>
      <c r="U13" s="18">
        <f t="shared" si="1"/>
        <v>52.37291257367387</v>
      </c>
      <c r="V13" s="15">
        <f aca="true" t="shared" si="12" ref="V13:V40">IF(P13="","",Q13-M13)</f>
        <v>14162</v>
      </c>
      <c r="W13" s="18">
        <f t="shared" si="2"/>
        <v>12.104687339738112</v>
      </c>
      <c r="X13" s="15">
        <f aca="true" t="shared" si="13" ref="X13:X40">IF(P13="","",R13-N13)</f>
        <v>693375</v>
      </c>
      <c r="Y13" s="18">
        <f t="shared" si="3"/>
        <v>11.000204337669903</v>
      </c>
    </row>
    <row r="14" spans="2:25" ht="19.5" customHeight="1">
      <c r="B14" s="12">
        <v>40425</v>
      </c>
      <c r="C14" s="7"/>
      <c r="D14" s="13">
        <v>37566</v>
      </c>
      <c r="E14" s="10">
        <f t="shared" si="4"/>
        <v>160872</v>
      </c>
      <c r="F14" s="14">
        <f t="shared" si="5"/>
        <v>5618624</v>
      </c>
      <c r="G14" s="11"/>
      <c r="H14" s="13">
        <v>34491</v>
      </c>
      <c r="I14" s="10">
        <f t="shared" si="6"/>
        <v>156072</v>
      </c>
      <c r="J14" s="14">
        <f t="shared" si="7"/>
        <v>6692624</v>
      </c>
      <c r="K14" s="11"/>
      <c r="L14" s="13">
        <v>43156</v>
      </c>
      <c r="M14" s="10">
        <f t="shared" si="8"/>
        <v>160152</v>
      </c>
      <c r="N14" s="14">
        <f t="shared" si="9"/>
        <v>6346448</v>
      </c>
      <c r="O14" s="11"/>
      <c r="P14" s="13">
        <v>59354</v>
      </c>
      <c r="Q14" s="10">
        <f t="shared" si="10"/>
        <v>190512</v>
      </c>
      <c r="R14" s="14">
        <f t="shared" si="11"/>
        <v>7056021</v>
      </c>
      <c r="S14" s="1"/>
      <c r="T14" s="15">
        <f t="shared" si="0"/>
        <v>16198</v>
      </c>
      <c r="U14" s="18">
        <f t="shared" si="1"/>
        <v>37.53359903605524</v>
      </c>
      <c r="V14" s="15">
        <f t="shared" si="12"/>
        <v>30360</v>
      </c>
      <c r="W14" s="18">
        <f t="shared" si="2"/>
        <v>18.95699085868425</v>
      </c>
      <c r="X14" s="15">
        <f t="shared" si="13"/>
        <v>709573</v>
      </c>
      <c r="Y14" s="18">
        <f t="shared" si="3"/>
        <v>11.180632063793794</v>
      </c>
    </row>
    <row r="15" spans="2:25" ht="19.5" customHeight="1">
      <c r="B15" s="12">
        <v>40426</v>
      </c>
      <c r="C15" s="7"/>
      <c r="D15" s="13">
        <v>35437</v>
      </c>
      <c r="E15" s="10">
        <f t="shared" si="4"/>
        <v>196309</v>
      </c>
      <c r="F15" s="14">
        <f t="shared" si="5"/>
        <v>5654061</v>
      </c>
      <c r="G15" s="11"/>
      <c r="H15" s="13">
        <v>41695</v>
      </c>
      <c r="I15" s="10">
        <f t="shared" si="6"/>
        <v>197767</v>
      </c>
      <c r="J15" s="14">
        <f t="shared" si="7"/>
        <v>6734319</v>
      </c>
      <c r="K15" s="11"/>
      <c r="L15" s="13">
        <v>57788</v>
      </c>
      <c r="M15" s="10">
        <f t="shared" si="8"/>
        <v>217940</v>
      </c>
      <c r="N15" s="14">
        <f t="shared" si="9"/>
        <v>6404236</v>
      </c>
      <c r="O15" s="11"/>
      <c r="P15" s="13">
        <v>52411</v>
      </c>
      <c r="Q15" s="10">
        <f t="shared" si="10"/>
        <v>242923</v>
      </c>
      <c r="R15" s="14">
        <f t="shared" si="11"/>
        <v>7108432</v>
      </c>
      <c r="S15" s="1"/>
      <c r="T15" s="15">
        <f t="shared" si="0"/>
        <v>-5377</v>
      </c>
      <c r="U15" s="18">
        <f t="shared" si="1"/>
        <v>-9.30469993770333</v>
      </c>
      <c r="V15" s="15">
        <f t="shared" si="12"/>
        <v>24983</v>
      </c>
      <c r="W15" s="18">
        <f t="shared" si="2"/>
        <v>11.463246765164724</v>
      </c>
      <c r="X15" s="15">
        <f t="shared" si="13"/>
        <v>704196</v>
      </c>
      <c r="Y15" s="18">
        <f t="shared" si="3"/>
        <v>10.995784665024837</v>
      </c>
    </row>
    <row r="16" spans="2:25" ht="19.5" customHeight="1">
      <c r="B16" s="12">
        <v>40427</v>
      </c>
      <c r="C16" s="7"/>
      <c r="D16" s="13">
        <v>29671</v>
      </c>
      <c r="E16" s="10">
        <f t="shared" si="4"/>
        <v>225980</v>
      </c>
      <c r="F16" s="14">
        <f t="shared" si="5"/>
        <v>5683732</v>
      </c>
      <c r="G16" s="11"/>
      <c r="H16" s="13">
        <v>52208</v>
      </c>
      <c r="I16" s="10">
        <f t="shared" si="6"/>
        <v>249975</v>
      </c>
      <c r="J16" s="14">
        <f t="shared" si="7"/>
        <v>6786527</v>
      </c>
      <c r="K16" s="11"/>
      <c r="L16" s="13">
        <v>52101</v>
      </c>
      <c r="M16" s="10">
        <f t="shared" si="8"/>
        <v>270041</v>
      </c>
      <c r="N16" s="14">
        <f t="shared" si="9"/>
        <v>6456337</v>
      </c>
      <c r="O16" s="11"/>
      <c r="P16" s="13">
        <v>35411</v>
      </c>
      <c r="Q16" s="10">
        <f t="shared" si="10"/>
        <v>278334</v>
      </c>
      <c r="R16" s="14">
        <f t="shared" si="11"/>
        <v>7143843</v>
      </c>
      <c r="S16" s="1"/>
      <c r="T16" s="15">
        <f t="shared" si="0"/>
        <v>-16690</v>
      </c>
      <c r="U16" s="18">
        <f t="shared" si="1"/>
        <v>-32.03393408955682</v>
      </c>
      <c r="V16" s="15">
        <f t="shared" si="12"/>
        <v>8293</v>
      </c>
      <c r="W16" s="18">
        <f t="shared" si="2"/>
        <v>3.0710151421450815</v>
      </c>
      <c r="X16" s="15">
        <f t="shared" si="13"/>
        <v>687506</v>
      </c>
      <c r="Y16" s="18">
        <f t="shared" si="3"/>
        <v>10.648545762093892</v>
      </c>
    </row>
    <row r="17" spans="2:25" ht="19.5" customHeight="1">
      <c r="B17" s="12">
        <v>40428</v>
      </c>
      <c r="C17" s="7"/>
      <c r="D17" s="13">
        <v>40353</v>
      </c>
      <c r="E17" s="10">
        <f t="shared" si="4"/>
        <v>266333</v>
      </c>
      <c r="F17" s="14">
        <f t="shared" si="5"/>
        <v>5724085</v>
      </c>
      <c r="G17" s="11"/>
      <c r="H17" s="13">
        <v>50394</v>
      </c>
      <c r="I17" s="10">
        <f t="shared" si="6"/>
        <v>300369</v>
      </c>
      <c r="J17" s="14">
        <f t="shared" si="7"/>
        <v>6836921</v>
      </c>
      <c r="K17" s="11"/>
      <c r="L17" s="13">
        <v>30600</v>
      </c>
      <c r="M17" s="10">
        <f t="shared" si="8"/>
        <v>300641</v>
      </c>
      <c r="N17" s="14">
        <f t="shared" si="9"/>
        <v>6486937</v>
      </c>
      <c r="O17" s="11"/>
      <c r="P17" s="13">
        <v>43686</v>
      </c>
      <c r="Q17" s="10">
        <f t="shared" si="10"/>
        <v>322020</v>
      </c>
      <c r="R17" s="14">
        <f t="shared" si="11"/>
        <v>7187529</v>
      </c>
      <c r="S17" s="1"/>
      <c r="T17" s="15">
        <f t="shared" si="0"/>
        <v>13086</v>
      </c>
      <c r="U17" s="18">
        <f t="shared" si="1"/>
        <v>42.76470588235294</v>
      </c>
      <c r="V17" s="15">
        <f t="shared" si="12"/>
        <v>21379</v>
      </c>
      <c r="W17" s="18">
        <f t="shared" si="2"/>
        <v>7.111139199244282</v>
      </c>
      <c r="X17" s="15">
        <f t="shared" si="13"/>
        <v>700592</v>
      </c>
      <c r="Y17" s="18">
        <f t="shared" si="3"/>
        <v>10.800043225331155</v>
      </c>
    </row>
    <row r="18" spans="2:25" ht="19.5" customHeight="1">
      <c r="B18" s="12">
        <v>40429</v>
      </c>
      <c r="C18" s="7"/>
      <c r="D18" s="13">
        <v>43872</v>
      </c>
      <c r="E18" s="10">
        <f t="shared" si="4"/>
        <v>310205</v>
      </c>
      <c r="F18" s="14">
        <f t="shared" si="5"/>
        <v>5767957</v>
      </c>
      <c r="G18" s="11"/>
      <c r="H18" s="13">
        <v>32341</v>
      </c>
      <c r="I18" s="10">
        <f t="shared" si="6"/>
        <v>332710</v>
      </c>
      <c r="J18" s="14">
        <f t="shared" si="7"/>
        <v>6869262</v>
      </c>
      <c r="K18" s="11"/>
      <c r="L18" s="13">
        <v>42793</v>
      </c>
      <c r="M18" s="10">
        <f t="shared" si="8"/>
        <v>343434</v>
      </c>
      <c r="N18" s="14">
        <f t="shared" si="9"/>
        <v>6529730</v>
      </c>
      <c r="O18" s="11"/>
      <c r="P18" s="13">
        <v>43690</v>
      </c>
      <c r="Q18" s="10">
        <f t="shared" si="10"/>
        <v>365710</v>
      </c>
      <c r="R18" s="14">
        <f t="shared" si="11"/>
        <v>7231219</v>
      </c>
      <c r="S18" s="1"/>
      <c r="T18" s="15">
        <f t="shared" si="0"/>
        <v>897</v>
      </c>
      <c r="U18" s="18">
        <f t="shared" si="1"/>
        <v>2.0961372187039937</v>
      </c>
      <c r="V18" s="15">
        <f t="shared" si="12"/>
        <v>22276</v>
      </c>
      <c r="W18" s="18">
        <f t="shared" si="2"/>
        <v>6.486253545077074</v>
      </c>
      <c r="X18" s="15">
        <f t="shared" si="13"/>
        <v>701489</v>
      </c>
      <c r="Y18" s="18">
        <f t="shared" si="3"/>
        <v>10.74300162487576</v>
      </c>
    </row>
    <row r="19" spans="2:25" ht="19.5" customHeight="1">
      <c r="B19" s="12">
        <v>40430</v>
      </c>
      <c r="C19" s="7"/>
      <c r="D19" s="13">
        <v>48104</v>
      </c>
      <c r="E19" s="10">
        <f t="shared" si="4"/>
        <v>358309</v>
      </c>
      <c r="F19" s="14">
        <f t="shared" si="5"/>
        <v>5816061</v>
      </c>
      <c r="G19" s="11"/>
      <c r="H19" s="13">
        <v>45025</v>
      </c>
      <c r="I19" s="10">
        <f t="shared" si="6"/>
        <v>377735</v>
      </c>
      <c r="J19" s="14">
        <f t="shared" si="7"/>
        <v>6914287</v>
      </c>
      <c r="K19" s="11"/>
      <c r="L19" s="13">
        <v>41809</v>
      </c>
      <c r="M19" s="10">
        <f t="shared" si="8"/>
        <v>385243</v>
      </c>
      <c r="N19" s="14">
        <f t="shared" si="9"/>
        <v>6571539</v>
      </c>
      <c r="O19" s="11"/>
      <c r="P19" s="13">
        <v>37956</v>
      </c>
      <c r="Q19" s="10">
        <f t="shared" si="10"/>
        <v>403666</v>
      </c>
      <c r="R19" s="14">
        <f t="shared" si="11"/>
        <v>7269175</v>
      </c>
      <c r="S19" s="1"/>
      <c r="T19" s="15">
        <f t="shared" si="0"/>
        <v>-3853</v>
      </c>
      <c r="U19" s="18">
        <f t="shared" si="1"/>
        <v>-9.2157191035423</v>
      </c>
      <c r="V19" s="15">
        <f t="shared" si="12"/>
        <v>18423</v>
      </c>
      <c r="W19" s="18">
        <f t="shared" si="2"/>
        <v>4.7821764444779005</v>
      </c>
      <c r="X19" s="15">
        <f t="shared" si="13"/>
        <v>697636</v>
      </c>
      <c r="Y19" s="18">
        <f t="shared" si="3"/>
        <v>10.616021604680427</v>
      </c>
    </row>
    <row r="20" spans="2:25" ht="19.5" customHeight="1">
      <c r="B20" s="12">
        <v>40431</v>
      </c>
      <c r="C20" s="7"/>
      <c r="D20" s="13">
        <v>25680</v>
      </c>
      <c r="E20" s="10">
        <f t="shared" si="4"/>
        <v>383989</v>
      </c>
      <c r="F20" s="14">
        <f t="shared" si="5"/>
        <v>5841741</v>
      </c>
      <c r="G20" s="11"/>
      <c r="H20" s="13">
        <v>42616</v>
      </c>
      <c r="I20" s="10">
        <f t="shared" si="6"/>
        <v>420351</v>
      </c>
      <c r="J20" s="14">
        <f t="shared" si="7"/>
        <v>6956903</v>
      </c>
      <c r="K20" s="11"/>
      <c r="L20" s="13">
        <v>33020</v>
      </c>
      <c r="M20" s="10">
        <f t="shared" si="8"/>
        <v>418263</v>
      </c>
      <c r="N20" s="14">
        <f t="shared" si="9"/>
        <v>6604559</v>
      </c>
      <c r="O20" s="11"/>
      <c r="P20" s="13">
        <v>48380</v>
      </c>
      <c r="Q20" s="10">
        <f t="shared" si="10"/>
        <v>452046</v>
      </c>
      <c r="R20" s="14">
        <f t="shared" si="11"/>
        <v>7317555</v>
      </c>
      <c r="S20" s="1"/>
      <c r="T20" s="15">
        <f t="shared" si="0"/>
        <v>15360</v>
      </c>
      <c r="U20" s="18">
        <f t="shared" si="1"/>
        <v>46.517262265293766</v>
      </c>
      <c r="V20" s="15">
        <f t="shared" si="12"/>
        <v>33783</v>
      </c>
      <c r="W20" s="18">
        <f t="shared" si="2"/>
        <v>8.076975491496977</v>
      </c>
      <c r="X20" s="15">
        <f t="shared" si="13"/>
        <v>712996</v>
      </c>
      <c r="Y20" s="18">
        <f t="shared" si="3"/>
        <v>10.795512614846805</v>
      </c>
    </row>
    <row r="21" spans="2:26" ht="19.5" customHeight="1">
      <c r="B21" s="12">
        <v>40432</v>
      </c>
      <c r="C21" s="7"/>
      <c r="D21" s="13">
        <v>38885</v>
      </c>
      <c r="E21" s="10">
        <f t="shared" si="4"/>
        <v>422874</v>
      </c>
      <c r="F21" s="14">
        <f t="shared" si="5"/>
        <v>5880626</v>
      </c>
      <c r="G21" s="11"/>
      <c r="H21" s="13">
        <v>35096</v>
      </c>
      <c r="I21" s="10">
        <f t="shared" si="6"/>
        <v>455447</v>
      </c>
      <c r="J21" s="14">
        <f t="shared" si="7"/>
        <v>6991999</v>
      </c>
      <c r="K21" s="11"/>
      <c r="L21" s="13">
        <v>44113</v>
      </c>
      <c r="M21" s="10">
        <f t="shared" si="8"/>
        <v>462376</v>
      </c>
      <c r="N21" s="14">
        <f t="shared" si="9"/>
        <v>6648672</v>
      </c>
      <c r="O21" s="11"/>
      <c r="P21" s="13">
        <v>56993</v>
      </c>
      <c r="Q21" s="10">
        <f t="shared" si="10"/>
        <v>509039</v>
      </c>
      <c r="R21" s="14">
        <f t="shared" si="11"/>
        <v>7374548</v>
      </c>
      <c r="S21" s="1"/>
      <c r="T21" s="15">
        <f t="shared" si="0"/>
        <v>12880</v>
      </c>
      <c r="U21" s="18">
        <f t="shared" si="1"/>
        <v>29.197742162174418</v>
      </c>
      <c r="V21" s="15">
        <f t="shared" si="12"/>
        <v>46663</v>
      </c>
      <c r="W21" s="18">
        <f t="shared" si="2"/>
        <v>10.092003045140752</v>
      </c>
      <c r="X21" s="15">
        <f t="shared" si="13"/>
        <v>725876</v>
      </c>
      <c r="Y21" s="18">
        <f t="shared" si="3"/>
        <v>10.917608809699141</v>
      </c>
      <c r="Z21" s="9"/>
    </row>
    <row r="22" spans="2:25" ht="19.5" customHeight="1">
      <c r="B22" s="12">
        <v>40433</v>
      </c>
      <c r="C22" s="7"/>
      <c r="D22" s="13">
        <v>37160</v>
      </c>
      <c r="E22" s="10">
        <f t="shared" si="4"/>
        <v>460034</v>
      </c>
      <c r="F22" s="14">
        <f t="shared" si="5"/>
        <v>5917786</v>
      </c>
      <c r="G22" s="11"/>
      <c r="H22" s="13">
        <v>39043</v>
      </c>
      <c r="I22" s="10">
        <f t="shared" si="6"/>
        <v>494490</v>
      </c>
      <c r="J22" s="14">
        <f t="shared" si="7"/>
        <v>7031042</v>
      </c>
      <c r="K22" s="11"/>
      <c r="L22" s="13">
        <v>56699</v>
      </c>
      <c r="M22" s="10">
        <f t="shared" si="8"/>
        <v>519075</v>
      </c>
      <c r="N22" s="14">
        <f t="shared" si="9"/>
        <v>6705371</v>
      </c>
      <c r="O22" s="11"/>
      <c r="P22" s="13">
        <v>54187</v>
      </c>
      <c r="Q22" s="10">
        <f t="shared" si="10"/>
        <v>563226</v>
      </c>
      <c r="R22" s="14">
        <f t="shared" si="11"/>
        <v>7428735</v>
      </c>
      <c r="S22" s="1"/>
      <c r="T22" s="15">
        <f t="shared" si="0"/>
        <v>-2512</v>
      </c>
      <c r="U22" s="18">
        <f t="shared" si="1"/>
        <v>-4.430413234801319</v>
      </c>
      <c r="V22" s="15">
        <f t="shared" si="12"/>
        <v>44151</v>
      </c>
      <c r="W22" s="18">
        <f t="shared" si="2"/>
        <v>8.505707267735877</v>
      </c>
      <c r="X22" s="15">
        <f t="shared" si="13"/>
        <v>723364</v>
      </c>
      <c r="Y22" s="18">
        <f t="shared" si="3"/>
        <v>10.787829636868713</v>
      </c>
    </row>
    <row r="23" spans="2:25" ht="19.5" customHeight="1">
      <c r="B23" s="12">
        <v>40434</v>
      </c>
      <c r="C23" s="7"/>
      <c r="D23" s="13">
        <v>29907</v>
      </c>
      <c r="E23" s="10">
        <f t="shared" si="4"/>
        <v>489941</v>
      </c>
      <c r="F23" s="14">
        <f t="shared" si="5"/>
        <v>5947693</v>
      </c>
      <c r="G23" s="11"/>
      <c r="H23" s="13">
        <v>52036</v>
      </c>
      <c r="I23" s="10">
        <f t="shared" si="6"/>
        <v>546526</v>
      </c>
      <c r="J23" s="14">
        <f t="shared" si="7"/>
        <v>7083078</v>
      </c>
      <c r="K23" s="11"/>
      <c r="L23" s="13">
        <v>53447</v>
      </c>
      <c r="M23" s="10">
        <f t="shared" si="8"/>
        <v>572522</v>
      </c>
      <c r="N23" s="14">
        <f t="shared" si="9"/>
        <v>6758818</v>
      </c>
      <c r="O23" s="11"/>
      <c r="P23" s="13">
        <v>38070</v>
      </c>
      <c r="Q23" s="10">
        <f t="shared" si="10"/>
        <v>601296</v>
      </c>
      <c r="R23" s="14">
        <f t="shared" si="11"/>
        <v>7466805</v>
      </c>
      <c r="S23" s="1"/>
      <c r="T23" s="15">
        <f t="shared" si="0"/>
        <v>-15377</v>
      </c>
      <c r="U23" s="18">
        <f t="shared" si="1"/>
        <v>-28.770557748797877</v>
      </c>
      <c r="V23" s="15">
        <f t="shared" si="12"/>
        <v>28774</v>
      </c>
      <c r="W23" s="18">
        <f t="shared" si="2"/>
        <v>5.025833068423571</v>
      </c>
      <c r="X23" s="15">
        <f t="shared" si="13"/>
        <v>707987</v>
      </c>
      <c r="Y23" s="18">
        <f t="shared" si="3"/>
        <v>10.475012050923697</v>
      </c>
    </row>
    <row r="24" spans="2:25" ht="19.5" customHeight="1">
      <c r="B24" s="12">
        <v>40435</v>
      </c>
      <c r="C24" s="7"/>
      <c r="D24" s="13">
        <v>38145</v>
      </c>
      <c r="E24" s="10">
        <f t="shared" si="4"/>
        <v>528086</v>
      </c>
      <c r="F24" s="14">
        <f t="shared" si="5"/>
        <v>5985838</v>
      </c>
      <c r="G24" s="11"/>
      <c r="H24" s="13">
        <v>52363</v>
      </c>
      <c r="I24" s="10">
        <f t="shared" si="6"/>
        <v>598889</v>
      </c>
      <c r="J24" s="14">
        <f t="shared" si="7"/>
        <v>7135441</v>
      </c>
      <c r="K24" s="11"/>
      <c r="L24" s="13">
        <v>29929</v>
      </c>
      <c r="M24" s="10">
        <f t="shared" si="8"/>
        <v>602451</v>
      </c>
      <c r="N24" s="14">
        <f t="shared" si="9"/>
        <v>6788747</v>
      </c>
      <c r="O24" s="11"/>
      <c r="P24" s="13">
        <v>46112</v>
      </c>
      <c r="Q24" s="10">
        <f t="shared" si="10"/>
        <v>647408</v>
      </c>
      <c r="R24" s="14">
        <f t="shared" si="11"/>
        <v>7512917</v>
      </c>
      <c r="S24" s="1"/>
      <c r="T24" s="15">
        <f t="shared" si="0"/>
        <v>16183</v>
      </c>
      <c r="U24" s="18">
        <f t="shared" si="1"/>
        <v>54.07130208159311</v>
      </c>
      <c r="V24" s="15">
        <f t="shared" si="12"/>
        <v>44957</v>
      </c>
      <c r="W24" s="18">
        <f t="shared" si="2"/>
        <v>7.462349635074056</v>
      </c>
      <c r="X24" s="15">
        <f t="shared" si="13"/>
        <v>724170</v>
      </c>
      <c r="Y24" s="18">
        <f t="shared" si="3"/>
        <v>10.66721148983752</v>
      </c>
    </row>
    <row r="25" spans="2:25" ht="19.5" customHeight="1">
      <c r="B25" s="12">
        <v>40436</v>
      </c>
      <c r="C25" s="7"/>
      <c r="D25" s="13">
        <v>43888</v>
      </c>
      <c r="E25" s="10">
        <f t="shared" si="4"/>
        <v>571974</v>
      </c>
      <c r="F25" s="14">
        <f t="shared" si="5"/>
        <v>6029726</v>
      </c>
      <c r="G25" s="11"/>
      <c r="H25" s="13">
        <v>33616</v>
      </c>
      <c r="I25" s="10">
        <f t="shared" si="6"/>
        <v>632505</v>
      </c>
      <c r="J25" s="14">
        <f t="shared" si="7"/>
        <v>7169057</v>
      </c>
      <c r="K25" s="11"/>
      <c r="L25" s="13">
        <v>42672</v>
      </c>
      <c r="M25" s="10">
        <f t="shared" si="8"/>
        <v>645123</v>
      </c>
      <c r="N25" s="14">
        <f t="shared" si="9"/>
        <v>6831419</v>
      </c>
      <c r="O25" s="11"/>
      <c r="P25" s="13">
        <v>43029</v>
      </c>
      <c r="Q25" s="10">
        <f t="shared" si="10"/>
        <v>690437</v>
      </c>
      <c r="R25" s="14">
        <f t="shared" si="11"/>
        <v>7555946</v>
      </c>
      <c r="S25" s="1"/>
      <c r="T25" s="15">
        <f t="shared" si="0"/>
        <v>357</v>
      </c>
      <c r="U25" s="18">
        <f t="shared" si="1"/>
        <v>0.8366141732283465</v>
      </c>
      <c r="V25" s="15">
        <f t="shared" si="12"/>
        <v>45314</v>
      </c>
      <c r="W25" s="18">
        <f t="shared" si="2"/>
        <v>7.024086879556302</v>
      </c>
      <c r="X25" s="15">
        <f t="shared" si="13"/>
        <v>724527</v>
      </c>
      <c r="Y25" s="18">
        <f t="shared" si="3"/>
        <v>10.605805323901228</v>
      </c>
    </row>
    <row r="26" spans="2:25" ht="19.5" customHeight="1">
      <c r="B26" s="12">
        <v>40437</v>
      </c>
      <c r="C26" s="7"/>
      <c r="D26" s="13">
        <v>50524</v>
      </c>
      <c r="E26" s="10">
        <f t="shared" si="4"/>
        <v>622498</v>
      </c>
      <c r="F26" s="14">
        <f t="shared" si="5"/>
        <v>6080250</v>
      </c>
      <c r="G26" s="11"/>
      <c r="H26" s="13">
        <v>46251</v>
      </c>
      <c r="I26" s="10">
        <f t="shared" si="6"/>
        <v>678756</v>
      </c>
      <c r="J26" s="14">
        <f t="shared" si="7"/>
        <v>7215308</v>
      </c>
      <c r="K26" s="11"/>
      <c r="L26" s="13">
        <v>41845</v>
      </c>
      <c r="M26" s="10">
        <f t="shared" si="8"/>
        <v>686968</v>
      </c>
      <c r="N26" s="14">
        <f t="shared" si="9"/>
        <v>6873264</v>
      </c>
      <c r="O26" s="11"/>
      <c r="P26" s="13">
        <v>37407</v>
      </c>
      <c r="Q26" s="10">
        <f t="shared" si="10"/>
        <v>727844</v>
      </c>
      <c r="R26" s="14">
        <f t="shared" si="11"/>
        <v>7593353</v>
      </c>
      <c r="S26" s="1"/>
      <c r="T26" s="15">
        <f t="shared" si="0"/>
        <v>-4438</v>
      </c>
      <c r="U26" s="18">
        <f t="shared" si="1"/>
        <v>-10.605807145417613</v>
      </c>
      <c r="V26" s="15">
        <f t="shared" si="12"/>
        <v>40876</v>
      </c>
      <c r="W26" s="18">
        <f t="shared" si="2"/>
        <v>5.95020437633194</v>
      </c>
      <c r="X26" s="15">
        <f t="shared" si="13"/>
        <v>720089</v>
      </c>
      <c r="Y26" s="18">
        <f t="shared" si="3"/>
        <v>10.476667271910406</v>
      </c>
    </row>
    <row r="27" spans="2:25" ht="19.5" customHeight="1">
      <c r="B27" s="12">
        <v>40438</v>
      </c>
      <c r="C27" s="7"/>
      <c r="D27" s="13">
        <v>26967</v>
      </c>
      <c r="E27" s="10">
        <f t="shared" si="4"/>
        <v>649465</v>
      </c>
      <c r="F27" s="14">
        <f t="shared" si="5"/>
        <v>6107217</v>
      </c>
      <c r="G27" s="11"/>
      <c r="H27" s="13">
        <v>41020</v>
      </c>
      <c r="I27" s="10">
        <f t="shared" si="6"/>
        <v>719776</v>
      </c>
      <c r="J27" s="14">
        <f t="shared" si="7"/>
        <v>7256328</v>
      </c>
      <c r="K27" s="11"/>
      <c r="L27" s="13">
        <v>33921</v>
      </c>
      <c r="M27" s="10">
        <f t="shared" si="8"/>
        <v>720889</v>
      </c>
      <c r="N27" s="14">
        <f t="shared" si="9"/>
        <v>6907185</v>
      </c>
      <c r="O27" s="11"/>
      <c r="P27" s="13">
        <v>48260</v>
      </c>
      <c r="Q27" s="10">
        <f t="shared" si="10"/>
        <v>776104</v>
      </c>
      <c r="R27" s="14">
        <f t="shared" si="11"/>
        <v>7641613</v>
      </c>
      <c r="S27" s="1"/>
      <c r="T27" s="15">
        <f t="shared" si="0"/>
        <v>14339</v>
      </c>
      <c r="U27" s="18">
        <f t="shared" si="1"/>
        <v>42.27174906400165</v>
      </c>
      <c r="V27" s="15">
        <f t="shared" si="12"/>
        <v>55215</v>
      </c>
      <c r="W27" s="18">
        <f t="shared" si="2"/>
        <v>7.659292900848813</v>
      </c>
      <c r="X27" s="15">
        <f t="shared" si="13"/>
        <v>734428</v>
      </c>
      <c r="Y27" s="18">
        <f t="shared" si="3"/>
        <v>10.632812064538593</v>
      </c>
    </row>
    <row r="28" spans="2:25" ht="19.5" customHeight="1">
      <c r="B28" s="12">
        <v>40439</v>
      </c>
      <c r="C28" s="7"/>
      <c r="D28" s="13">
        <v>36088</v>
      </c>
      <c r="E28" s="10">
        <f t="shared" si="4"/>
        <v>685553</v>
      </c>
      <c r="F28" s="14">
        <f t="shared" si="5"/>
        <v>6143305</v>
      </c>
      <c r="G28" s="11"/>
      <c r="H28" s="13">
        <v>35012</v>
      </c>
      <c r="I28" s="10">
        <f t="shared" si="6"/>
        <v>754788</v>
      </c>
      <c r="J28" s="14">
        <f t="shared" si="7"/>
        <v>7291340</v>
      </c>
      <c r="K28" s="11"/>
      <c r="L28" s="13">
        <v>42432</v>
      </c>
      <c r="M28" s="10">
        <f t="shared" si="8"/>
        <v>763321</v>
      </c>
      <c r="N28" s="14">
        <f t="shared" si="9"/>
        <v>6949617</v>
      </c>
      <c r="O28" s="11"/>
      <c r="P28" s="13">
        <v>58189</v>
      </c>
      <c r="Q28" s="10">
        <f t="shared" si="10"/>
        <v>834293</v>
      </c>
      <c r="R28" s="14">
        <f t="shared" si="11"/>
        <v>7699802</v>
      </c>
      <c r="S28" s="1"/>
      <c r="T28" s="15">
        <f t="shared" si="0"/>
        <v>15757</v>
      </c>
      <c r="U28" s="18">
        <f t="shared" si="1"/>
        <v>37.13470965309201</v>
      </c>
      <c r="V28" s="15">
        <f t="shared" si="12"/>
        <v>70972</v>
      </c>
      <c r="W28" s="18">
        <f t="shared" si="2"/>
        <v>9.297792147733391</v>
      </c>
      <c r="X28" s="15">
        <f t="shared" si="13"/>
        <v>750185</v>
      </c>
      <c r="Y28" s="18">
        <f t="shared" si="3"/>
        <v>10.7946236461664</v>
      </c>
    </row>
    <row r="29" spans="2:25" ht="19.5" customHeight="1">
      <c r="B29" s="12">
        <v>40440</v>
      </c>
      <c r="C29" s="7"/>
      <c r="D29" s="13">
        <v>33641</v>
      </c>
      <c r="E29" s="10">
        <f t="shared" si="4"/>
        <v>719194</v>
      </c>
      <c r="F29" s="14">
        <f t="shared" si="5"/>
        <v>6176946</v>
      </c>
      <c r="G29" s="11"/>
      <c r="H29" s="13">
        <v>40483</v>
      </c>
      <c r="I29" s="10">
        <f t="shared" si="6"/>
        <v>795271</v>
      </c>
      <c r="J29" s="14">
        <f t="shared" si="7"/>
        <v>7331823</v>
      </c>
      <c r="K29" s="11"/>
      <c r="L29" s="13">
        <v>53514</v>
      </c>
      <c r="M29" s="10">
        <f t="shared" si="8"/>
        <v>816835</v>
      </c>
      <c r="N29" s="14">
        <f t="shared" si="9"/>
        <v>7003131</v>
      </c>
      <c r="O29" s="11"/>
      <c r="P29" s="13">
        <v>51137</v>
      </c>
      <c r="Q29" s="10">
        <f t="shared" si="10"/>
        <v>885430</v>
      </c>
      <c r="R29" s="14">
        <f t="shared" si="11"/>
        <v>7750939</v>
      </c>
      <c r="S29" s="1"/>
      <c r="T29" s="15">
        <f t="shared" si="0"/>
        <v>-2377</v>
      </c>
      <c r="U29" s="18">
        <f t="shared" si="1"/>
        <v>-4.441828306611354</v>
      </c>
      <c r="V29" s="15">
        <f t="shared" si="12"/>
        <v>68595</v>
      </c>
      <c r="W29" s="18">
        <f t="shared" si="2"/>
        <v>8.397656809514773</v>
      </c>
      <c r="X29" s="15">
        <f t="shared" si="13"/>
        <v>747808</v>
      </c>
      <c r="Y29" s="18">
        <f t="shared" si="3"/>
        <v>10.678195224393203</v>
      </c>
    </row>
    <row r="30" spans="2:25" ht="19.5" customHeight="1">
      <c r="B30" s="12">
        <v>40441</v>
      </c>
      <c r="C30" s="7"/>
      <c r="D30" s="13">
        <v>27423</v>
      </c>
      <c r="E30" s="10">
        <f t="shared" si="4"/>
        <v>746617</v>
      </c>
      <c r="F30" s="14">
        <f t="shared" si="5"/>
        <v>6204369</v>
      </c>
      <c r="G30" s="11"/>
      <c r="H30" s="13">
        <v>49933</v>
      </c>
      <c r="I30" s="10">
        <f t="shared" si="6"/>
        <v>845204</v>
      </c>
      <c r="J30" s="14">
        <f t="shared" si="7"/>
        <v>7381756</v>
      </c>
      <c r="K30" s="11"/>
      <c r="L30" s="13">
        <v>47495</v>
      </c>
      <c r="M30" s="10">
        <f t="shared" si="8"/>
        <v>864330</v>
      </c>
      <c r="N30" s="14">
        <f t="shared" si="9"/>
        <v>7050626</v>
      </c>
      <c r="O30" s="11"/>
      <c r="P30" s="13">
        <v>32169</v>
      </c>
      <c r="Q30" s="10">
        <f t="shared" si="10"/>
        <v>917599</v>
      </c>
      <c r="R30" s="14">
        <f t="shared" si="11"/>
        <v>7783108</v>
      </c>
      <c r="S30" s="1"/>
      <c r="T30" s="15">
        <f t="shared" si="0"/>
        <v>-15326</v>
      </c>
      <c r="U30" s="18">
        <f t="shared" si="1"/>
        <v>-32.268659858932516</v>
      </c>
      <c r="V30" s="15">
        <f t="shared" si="12"/>
        <v>53269</v>
      </c>
      <c r="W30" s="18">
        <f t="shared" si="2"/>
        <v>6.1630395797901265</v>
      </c>
      <c r="X30" s="15">
        <f t="shared" si="13"/>
        <v>732482</v>
      </c>
      <c r="Y30" s="18">
        <f t="shared" si="3"/>
        <v>10.388893128071182</v>
      </c>
    </row>
    <row r="31" spans="2:25" ht="19.5" customHeight="1">
      <c r="B31" s="12">
        <v>40442</v>
      </c>
      <c r="C31" s="7"/>
      <c r="D31" s="13">
        <v>35751</v>
      </c>
      <c r="E31" s="10">
        <f t="shared" si="4"/>
        <v>782368</v>
      </c>
      <c r="F31" s="14">
        <f t="shared" si="5"/>
        <v>6240120</v>
      </c>
      <c r="G31" s="11"/>
      <c r="H31" s="13">
        <v>51548</v>
      </c>
      <c r="I31" s="10">
        <f t="shared" si="6"/>
        <v>896752</v>
      </c>
      <c r="J31" s="14">
        <f t="shared" si="7"/>
        <v>7433304</v>
      </c>
      <c r="K31" s="11"/>
      <c r="L31" s="13">
        <v>30149</v>
      </c>
      <c r="M31" s="10">
        <f t="shared" si="8"/>
        <v>894479</v>
      </c>
      <c r="N31" s="14">
        <f t="shared" si="9"/>
        <v>7080775</v>
      </c>
      <c r="O31" s="11"/>
      <c r="P31" s="13">
        <v>43418</v>
      </c>
      <c r="Q31" s="10">
        <f t="shared" si="10"/>
        <v>961017</v>
      </c>
      <c r="R31" s="14">
        <f t="shared" si="11"/>
        <v>7826526</v>
      </c>
      <c r="S31" s="1"/>
      <c r="T31" s="15">
        <f t="shared" si="0"/>
        <v>13269</v>
      </c>
      <c r="U31" s="18">
        <f t="shared" si="1"/>
        <v>44.01140999701483</v>
      </c>
      <c r="V31" s="15">
        <f t="shared" si="12"/>
        <v>66538</v>
      </c>
      <c r="W31" s="18">
        <f t="shared" si="2"/>
        <v>7.43874367089669</v>
      </c>
      <c r="X31" s="15">
        <f t="shared" si="13"/>
        <v>745751</v>
      </c>
      <c r="Y31" s="18">
        <f t="shared" si="3"/>
        <v>10.53205334161868</v>
      </c>
    </row>
    <row r="32" spans="2:25" ht="19.5" customHeight="1">
      <c r="B32" s="12">
        <v>40443</v>
      </c>
      <c r="C32" s="7"/>
      <c r="D32" s="13">
        <v>44935</v>
      </c>
      <c r="E32" s="10">
        <f t="shared" si="4"/>
        <v>827303</v>
      </c>
      <c r="F32" s="14">
        <f t="shared" si="5"/>
        <v>6285055</v>
      </c>
      <c r="G32" s="11"/>
      <c r="H32" s="13">
        <v>30239</v>
      </c>
      <c r="I32" s="10">
        <f t="shared" si="6"/>
        <v>926991</v>
      </c>
      <c r="J32" s="14">
        <f t="shared" si="7"/>
        <v>7463543</v>
      </c>
      <c r="K32" s="11"/>
      <c r="L32" s="13">
        <v>41779</v>
      </c>
      <c r="M32" s="10">
        <f t="shared" si="8"/>
        <v>936258</v>
      </c>
      <c r="N32" s="14">
        <f t="shared" si="9"/>
        <v>7122554</v>
      </c>
      <c r="O32" s="11"/>
      <c r="P32" s="13">
        <v>40500</v>
      </c>
      <c r="Q32" s="10">
        <f t="shared" si="10"/>
        <v>1001517</v>
      </c>
      <c r="R32" s="14">
        <f t="shared" si="11"/>
        <v>7867026</v>
      </c>
      <c r="S32" s="1"/>
      <c r="T32" s="15">
        <f t="shared" si="0"/>
        <v>-1279</v>
      </c>
      <c r="U32" s="18">
        <f t="shared" si="1"/>
        <v>-3.0613466095406783</v>
      </c>
      <c r="V32" s="15">
        <f t="shared" si="12"/>
        <v>65259</v>
      </c>
      <c r="W32" s="18">
        <f t="shared" si="2"/>
        <v>6.970194113161115</v>
      </c>
      <c r="X32" s="15">
        <f t="shared" si="13"/>
        <v>744472</v>
      </c>
      <c r="Y32" s="18">
        <f t="shared" si="3"/>
        <v>10.452318087023277</v>
      </c>
    </row>
    <row r="33" spans="2:25" ht="19.5" customHeight="1">
      <c r="B33" s="12">
        <v>40444</v>
      </c>
      <c r="C33" s="7"/>
      <c r="D33" s="13">
        <v>48413</v>
      </c>
      <c r="E33" s="10">
        <f t="shared" si="4"/>
        <v>875716</v>
      </c>
      <c r="F33" s="14">
        <f t="shared" si="5"/>
        <v>6333468</v>
      </c>
      <c r="G33" s="11"/>
      <c r="H33" s="13">
        <v>40493</v>
      </c>
      <c r="I33" s="10">
        <f t="shared" si="6"/>
        <v>967484</v>
      </c>
      <c r="J33" s="14">
        <f t="shared" si="7"/>
        <v>7504036</v>
      </c>
      <c r="K33" s="11"/>
      <c r="L33" s="13">
        <v>38675</v>
      </c>
      <c r="M33" s="10">
        <f t="shared" si="8"/>
        <v>974933</v>
      </c>
      <c r="N33" s="14">
        <f t="shared" si="9"/>
        <v>7161229</v>
      </c>
      <c r="O33" s="11"/>
      <c r="P33" s="13">
        <v>34352</v>
      </c>
      <c r="Q33" s="10">
        <f t="shared" si="10"/>
        <v>1035869</v>
      </c>
      <c r="R33" s="14">
        <f t="shared" si="11"/>
        <v>7901378</v>
      </c>
      <c r="S33" s="1"/>
      <c r="T33" s="15">
        <f t="shared" si="0"/>
        <v>-4323</v>
      </c>
      <c r="U33" s="18">
        <f t="shared" si="1"/>
        <v>-11.17776341305753</v>
      </c>
      <c r="V33" s="15">
        <f t="shared" si="12"/>
        <v>60936</v>
      </c>
      <c r="W33" s="18">
        <f t="shared" si="2"/>
        <v>6.250275659968428</v>
      </c>
      <c r="X33" s="15">
        <f t="shared" si="13"/>
        <v>740149</v>
      </c>
      <c r="Y33" s="18">
        <f t="shared" si="3"/>
        <v>10.335502467523382</v>
      </c>
    </row>
    <row r="34" spans="2:25" ht="19.5" customHeight="1">
      <c r="B34" s="12">
        <v>40445</v>
      </c>
      <c r="C34" s="7"/>
      <c r="D34" s="13">
        <v>24388</v>
      </c>
      <c r="E34" s="10">
        <f t="shared" si="4"/>
        <v>900104</v>
      </c>
      <c r="F34" s="14">
        <f t="shared" si="5"/>
        <v>6357856</v>
      </c>
      <c r="G34" s="11"/>
      <c r="H34" s="13">
        <v>36800</v>
      </c>
      <c r="I34" s="10">
        <f t="shared" si="6"/>
        <v>1004284</v>
      </c>
      <c r="J34" s="14">
        <f t="shared" si="7"/>
        <v>7540836</v>
      </c>
      <c r="K34" s="11"/>
      <c r="L34" s="13">
        <v>29398</v>
      </c>
      <c r="M34" s="10">
        <f t="shared" si="8"/>
        <v>1004331</v>
      </c>
      <c r="N34" s="14">
        <f t="shared" si="9"/>
        <v>7190627</v>
      </c>
      <c r="O34" s="11"/>
      <c r="P34" s="13">
        <v>44463</v>
      </c>
      <c r="Q34" s="10">
        <f t="shared" si="10"/>
        <v>1080332</v>
      </c>
      <c r="R34" s="14">
        <f t="shared" si="11"/>
        <v>7945841</v>
      </c>
      <c r="S34" s="1"/>
      <c r="T34" s="15">
        <f t="shared" si="0"/>
        <v>15065</v>
      </c>
      <c r="U34" s="18">
        <f t="shared" si="1"/>
        <v>51.244982651881074</v>
      </c>
      <c r="V34" s="15">
        <f t="shared" si="12"/>
        <v>76001</v>
      </c>
      <c r="W34" s="18">
        <f t="shared" si="2"/>
        <v>7.567325911477392</v>
      </c>
      <c r="X34" s="15">
        <f t="shared" si="13"/>
        <v>755214</v>
      </c>
      <c r="Y34" s="18">
        <f t="shared" si="3"/>
        <v>10.502755879285631</v>
      </c>
    </row>
    <row r="35" spans="2:25" ht="19.5" customHeight="1">
      <c r="B35" s="12">
        <v>40446</v>
      </c>
      <c r="C35" s="7"/>
      <c r="D35" s="13">
        <v>34695</v>
      </c>
      <c r="E35" s="10">
        <f t="shared" si="4"/>
        <v>934799</v>
      </c>
      <c r="F35" s="14">
        <f t="shared" si="5"/>
        <v>6392551</v>
      </c>
      <c r="G35" s="11"/>
      <c r="H35" s="13">
        <v>30243</v>
      </c>
      <c r="I35" s="10">
        <f t="shared" si="6"/>
        <v>1034527</v>
      </c>
      <c r="J35" s="14">
        <f t="shared" si="7"/>
        <v>7571079</v>
      </c>
      <c r="K35" s="11"/>
      <c r="L35" s="13">
        <v>41536</v>
      </c>
      <c r="M35" s="10">
        <f t="shared" si="8"/>
        <v>1045867</v>
      </c>
      <c r="N35" s="14">
        <f t="shared" si="9"/>
        <v>7232163</v>
      </c>
      <c r="O35" s="11"/>
      <c r="P35" s="13">
        <v>54480</v>
      </c>
      <c r="Q35" s="10">
        <f t="shared" si="10"/>
        <v>1134812</v>
      </c>
      <c r="R35" s="14">
        <f t="shared" si="11"/>
        <v>8000321</v>
      </c>
      <c r="S35" s="1"/>
      <c r="T35" s="15">
        <f t="shared" si="0"/>
        <v>12944</v>
      </c>
      <c r="U35" s="18">
        <f t="shared" si="1"/>
        <v>31.1633281972265</v>
      </c>
      <c r="V35" s="15">
        <f t="shared" si="12"/>
        <v>88945</v>
      </c>
      <c r="W35" s="18">
        <f t="shared" si="2"/>
        <v>8.504427427196767</v>
      </c>
      <c r="X35" s="15">
        <f t="shared" si="13"/>
        <v>768158</v>
      </c>
      <c r="Y35" s="18">
        <f t="shared" si="3"/>
        <v>10.62141436801134</v>
      </c>
    </row>
    <row r="36" spans="2:25" ht="19.5" customHeight="1">
      <c r="B36" s="12">
        <v>40447</v>
      </c>
      <c r="C36" s="7"/>
      <c r="D36" s="13">
        <v>33823</v>
      </c>
      <c r="E36" s="10">
        <f t="shared" si="4"/>
        <v>968622</v>
      </c>
      <c r="F36" s="14">
        <f t="shared" si="5"/>
        <v>6426374</v>
      </c>
      <c r="G36" s="11"/>
      <c r="H36" s="13">
        <v>36391</v>
      </c>
      <c r="I36" s="10">
        <f t="shared" si="6"/>
        <v>1070918</v>
      </c>
      <c r="J36" s="14">
        <f t="shared" si="7"/>
        <v>7607470</v>
      </c>
      <c r="K36" s="11"/>
      <c r="L36" s="13">
        <v>50772</v>
      </c>
      <c r="M36" s="10">
        <f t="shared" si="8"/>
        <v>1096639</v>
      </c>
      <c r="N36" s="14">
        <f t="shared" si="9"/>
        <v>7282935</v>
      </c>
      <c r="O36" s="11"/>
      <c r="P36" s="13">
        <v>51614</v>
      </c>
      <c r="Q36" s="10">
        <f t="shared" si="10"/>
        <v>1186426</v>
      </c>
      <c r="R36" s="14">
        <f t="shared" si="11"/>
        <v>8051935</v>
      </c>
      <c r="S36" s="1"/>
      <c r="T36" s="15">
        <f t="shared" si="0"/>
        <v>842</v>
      </c>
      <c r="U36" s="18">
        <f t="shared" si="1"/>
        <v>1.658394390608997</v>
      </c>
      <c r="V36" s="15">
        <f t="shared" si="12"/>
        <v>89787</v>
      </c>
      <c r="W36" s="18">
        <f t="shared" si="2"/>
        <v>8.187470990909498</v>
      </c>
      <c r="X36" s="15">
        <f t="shared" si="13"/>
        <v>769000</v>
      </c>
      <c r="Y36" s="18">
        <f t="shared" si="3"/>
        <v>10.558929881977527</v>
      </c>
    </row>
    <row r="37" spans="2:25" ht="19.5" customHeight="1">
      <c r="B37" s="12">
        <v>40448</v>
      </c>
      <c r="C37" s="7"/>
      <c r="D37" s="13">
        <v>25055</v>
      </c>
      <c r="E37" s="10">
        <f t="shared" si="4"/>
        <v>993677</v>
      </c>
      <c r="F37" s="14">
        <f t="shared" si="5"/>
        <v>6451429</v>
      </c>
      <c r="G37" s="11"/>
      <c r="H37" s="13">
        <v>47905</v>
      </c>
      <c r="I37" s="10">
        <f t="shared" si="6"/>
        <v>1118823</v>
      </c>
      <c r="J37" s="14">
        <f t="shared" si="7"/>
        <v>7655375</v>
      </c>
      <c r="K37" s="11"/>
      <c r="L37" s="13">
        <v>48310</v>
      </c>
      <c r="M37" s="10">
        <f t="shared" si="8"/>
        <v>1144949</v>
      </c>
      <c r="N37" s="14">
        <f t="shared" si="9"/>
        <v>7331245</v>
      </c>
      <c r="O37" s="11"/>
      <c r="P37" s="13">
        <v>29291</v>
      </c>
      <c r="Q37" s="10">
        <f t="shared" si="10"/>
        <v>1215717</v>
      </c>
      <c r="R37" s="14">
        <f t="shared" si="11"/>
        <v>8081226</v>
      </c>
      <c r="S37" s="1"/>
      <c r="T37" s="15">
        <f t="shared" si="0"/>
        <v>-19019</v>
      </c>
      <c r="U37" s="18">
        <f t="shared" si="1"/>
        <v>-39.36866073276754</v>
      </c>
      <c r="V37" s="15">
        <f t="shared" si="12"/>
        <v>70768</v>
      </c>
      <c r="W37" s="18">
        <f t="shared" si="2"/>
        <v>6.18088665958047</v>
      </c>
      <c r="X37" s="15">
        <f t="shared" si="13"/>
        <v>749981</v>
      </c>
      <c r="Y37" s="18">
        <f t="shared" si="3"/>
        <v>10.229926840529814</v>
      </c>
    </row>
    <row r="38" spans="2:25" ht="19.5" customHeight="1">
      <c r="B38" s="12">
        <v>40449</v>
      </c>
      <c r="C38" s="7"/>
      <c r="D38" s="13">
        <v>33906</v>
      </c>
      <c r="E38" s="10">
        <f t="shared" si="4"/>
        <v>1027583</v>
      </c>
      <c r="F38" s="14">
        <f t="shared" si="5"/>
        <v>6485335</v>
      </c>
      <c r="G38" s="11"/>
      <c r="H38" s="13">
        <v>47452</v>
      </c>
      <c r="I38" s="10">
        <f t="shared" si="6"/>
        <v>1166275</v>
      </c>
      <c r="J38" s="14">
        <f t="shared" si="7"/>
        <v>7702827</v>
      </c>
      <c r="K38" s="11"/>
      <c r="L38" s="13">
        <v>24632</v>
      </c>
      <c r="M38" s="10">
        <f t="shared" si="8"/>
        <v>1169581</v>
      </c>
      <c r="N38" s="14">
        <f t="shared" si="9"/>
        <v>7355877</v>
      </c>
      <c r="O38" s="11"/>
      <c r="P38" s="13">
        <v>39478</v>
      </c>
      <c r="Q38" s="10">
        <f t="shared" si="10"/>
        <v>1255195</v>
      </c>
      <c r="R38" s="14">
        <f t="shared" si="11"/>
        <v>8120704</v>
      </c>
      <c r="S38" s="1"/>
      <c r="T38" s="15">
        <f t="shared" si="0"/>
        <v>14846</v>
      </c>
      <c r="U38" s="18">
        <f t="shared" si="1"/>
        <v>60.27119194543683</v>
      </c>
      <c r="V38" s="15">
        <f t="shared" si="12"/>
        <v>85614</v>
      </c>
      <c r="W38" s="18">
        <f t="shared" si="2"/>
        <v>7.320057353872883</v>
      </c>
      <c r="X38" s="15">
        <f t="shared" si="13"/>
        <v>764827</v>
      </c>
      <c r="Y38" s="18">
        <f t="shared" si="3"/>
        <v>10.397495771068494</v>
      </c>
    </row>
    <row r="39" spans="2:25" ht="19.5" customHeight="1">
      <c r="B39" s="12">
        <v>40450</v>
      </c>
      <c r="C39" s="7"/>
      <c r="D39" s="13">
        <v>38159</v>
      </c>
      <c r="E39" s="10">
        <f t="shared" si="4"/>
        <v>1065742</v>
      </c>
      <c r="F39" s="14">
        <f t="shared" si="5"/>
        <v>6523494</v>
      </c>
      <c r="G39" s="11"/>
      <c r="H39" s="13">
        <v>30185</v>
      </c>
      <c r="I39" s="10">
        <f t="shared" si="6"/>
        <v>1196460</v>
      </c>
      <c r="J39" s="14">
        <f t="shared" si="7"/>
        <v>7733012</v>
      </c>
      <c r="K39" s="11"/>
      <c r="L39" s="13">
        <v>36721</v>
      </c>
      <c r="M39" s="10">
        <f t="shared" si="8"/>
        <v>1206302</v>
      </c>
      <c r="N39" s="14">
        <f t="shared" si="9"/>
        <v>7392598</v>
      </c>
      <c r="O39" s="11"/>
      <c r="P39" s="13">
        <v>35594</v>
      </c>
      <c r="Q39" s="10">
        <f t="shared" si="10"/>
        <v>1290789</v>
      </c>
      <c r="R39" s="14">
        <f t="shared" si="11"/>
        <v>8156298</v>
      </c>
      <c r="S39" s="1"/>
      <c r="T39" s="15">
        <f t="shared" si="0"/>
        <v>-1127</v>
      </c>
      <c r="U39" s="18">
        <f t="shared" si="1"/>
        <v>-3.0690885324473736</v>
      </c>
      <c r="V39" s="15">
        <f t="shared" si="12"/>
        <v>84487</v>
      </c>
      <c r="W39" s="18">
        <f t="shared" si="2"/>
        <v>7.0038017013981575</v>
      </c>
      <c r="X39" s="15">
        <f t="shared" si="13"/>
        <v>763700</v>
      </c>
      <c r="Y39" s="18">
        <f t="shared" si="3"/>
        <v>10.330603665991307</v>
      </c>
    </row>
    <row r="40" spans="2:25" ht="19.5" customHeight="1">
      <c r="B40" s="12">
        <v>40451</v>
      </c>
      <c r="C40" s="7"/>
      <c r="D40" s="13">
        <v>43883</v>
      </c>
      <c r="E40" s="10">
        <f t="shared" si="4"/>
        <v>1109625</v>
      </c>
      <c r="F40" s="14">
        <f t="shared" si="5"/>
        <v>6567377</v>
      </c>
      <c r="G40" s="11"/>
      <c r="H40" s="20">
        <v>38625</v>
      </c>
      <c r="I40" s="10">
        <f t="shared" si="6"/>
        <v>1235085</v>
      </c>
      <c r="J40" s="14">
        <f t="shared" si="7"/>
        <v>7771637</v>
      </c>
      <c r="K40" s="11"/>
      <c r="L40" s="20">
        <v>33104</v>
      </c>
      <c r="M40" s="10">
        <f t="shared" si="8"/>
        <v>1239406</v>
      </c>
      <c r="N40" s="14">
        <f t="shared" si="9"/>
        <v>7425702</v>
      </c>
      <c r="O40" s="11"/>
      <c r="P40" s="13">
        <v>33479</v>
      </c>
      <c r="Q40" s="10">
        <f t="shared" si="10"/>
        <v>1324268</v>
      </c>
      <c r="R40" s="14">
        <f t="shared" si="11"/>
        <v>8189777</v>
      </c>
      <c r="S40" s="1"/>
      <c r="T40" s="15">
        <f t="shared" si="0"/>
        <v>375</v>
      </c>
      <c r="U40" s="18">
        <f t="shared" si="1"/>
        <v>1.1327936201063316</v>
      </c>
      <c r="V40" s="15">
        <f t="shared" si="12"/>
        <v>84862</v>
      </c>
      <c r="W40" s="18">
        <f t="shared" si="2"/>
        <v>6.84698960631141</v>
      </c>
      <c r="X40" s="15">
        <f t="shared" si="13"/>
        <v>764075</v>
      </c>
      <c r="Y40" s="18">
        <f t="shared" si="3"/>
        <v>10.289599555705307</v>
      </c>
    </row>
    <row r="41" spans="2:24" ht="19.5" customHeight="1">
      <c r="B41" s="39" t="s">
        <v>14</v>
      </c>
      <c r="C41" s="7"/>
      <c r="D41" s="26" t="s">
        <v>15</v>
      </c>
      <c r="E41" s="27"/>
      <c r="F41" s="22">
        <f>D7+D42</f>
        <v>6567377</v>
      </c>
      <c r="G41" s="11"/>
      <c r="H41" s="26" t="s">
        <v>16</v>
      </c>
      <c r="I41" s="27"/>
      <c r="J41" s="22">
        <f>H42+H7</f>
        <v>7771637</v>
      </c>
      <c r="K41" s="11"/>
      <c r="L41" s="26" t="s">
        <v>17</v>
      </c>
      <c r="M41" s="27"/>
      <c r="N41" s="22">
        <f>L42+L7</f>
        <v>7425702</v>
      </c>
      <c r="O41" s="11"/>
      <c r="P41" s="28" t="s">
        <v>18</v>
      </c>
      <c r="Q41" s="29"/>
      <c r="R41" s="22">
        <f>SUM(P11:P40)+P7</f>
        <v>8189777</v>
      </c>
      <c r="T41" s="8"/>
      <c r="U41" s="8"/>
      <c r="V41" s="3"/>
      <c r="W41" s="3"/>
      <c r="X41" s="3"/>
    </row>
    <row r="42" spans="2:18" ht="18" customHeight="1">
      <c r="B42" s="40"/>
      <c r="D42" s="24">
        <f>SUM(D11:D40)</f>
        <v>1109625</v>
      </c>
      <c r="E42" s="25"/>
      <c r="F42" s="23"/>
      <c r="G42" s="1"/>
      <c r="H42" s="24">
        <f>SUM(H11:H40)</f>
        <v>1235085</v>
      </c>
      <c r="I42" s="25"/>
      <c r="J42" s="23"/>
      <c r="K42" s="1"/>
      <c r="L42" s="24">
        <f>SUM(L11:L40)</f>
        <v>1239406</v>
      </c>
      <c r="M42" s="25"/>
      <c r="N42" s="23"/>
      <c r="O42" s="1"/>
      <c r="P42" s="24">
        <f>SUM(P11:P40)</f>
        <v>1324268</v>
      </c>
      <c r="Q42" s="25"/>
      <c r="R42" s="23"/>
    </row>
  </sheetData>
  <sheetProtection/>
  <mergeCells count="44">
    <mergeCell ref="R9:R10"/>
    <mergeCell ref="B2:Y2"/>
    <mergeCell ref="B3:Y3"/>
    <mergeCell ref="T5:Y7"/>
    <mergeCell ref="N9:N10"/>
    <mergeCell ref="P9:P10"/>
    <mergeCell ref="B9:B10"/>
    <mergeCell ref="Q9:Q10"/>
    <mergeCell ref="I9:I10"/>
    <mergeCell ref="J9:J10"/>
    <mergeCell ref="L9:L10"/>
    <mergeCell ref="M9:M10"/>
    <mergeCell ref="D9:D10"/>
    <mergeCell ref="E9:E10"/>
    <mergeCell ref="F9:F10"/>
    <mergeCell ref="H9:H10"/>
    <mergeCell ref="T9:U9"/>
    <mergeCell ref="V9:W9"/>
    <mergeCell ref="X9:Y9"/>
    <mergeCell ref="D5:F5"/>
    <mergeCell ref="D6:F6"/>
    <mergeCell ref="D7:F7"/>
    <mergeCell ref="H5:J5"/>
    <mergeCell ref="H6:J6"/>
    <mergeCell ref="H7:J7"/>
    <mergeCell ref="L5:N5"/>
    <mergeCell ref="L6:N6"/>
    <mergeCell ref="L7:N7"/>
    <mergeCell ref="P5:R5"/>
    <mergeCell ref="P6:R6"/>
    <mergeCell ref="P7:R7"/>
    <mergeCell ref="B41:B42"/>
    <mergeCell ref="D41:E41"/>
    <mergeCell ref="D42:E42"/>
    <mergeCell ref="F41:F42"/>
    <mergeCell ref="H41:I41"/>
    <mergeCell ref="R41:R42"/>
    <mergeCell ref="P42:Q42"/>
    <mergeCell ref="J41:J42"/>
    <mergeCell ref="H42:I42"/>
    <mergeCell ref="L41:M41"/>
    <mergeCell ref="N41:N42"/>
    <mergeCell ref="L42:M42"/>
    <mergeCell ref="P41:Q41"/>
  </mergeCells>
  <conditionalFormatting sqref="T11:Y38 T37:T40 U38:X40 Y39:Y40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2:R42 Q4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hakan-seven</cp:lastModifiedBy>
  <cp:lastPrinted>2010-07-01T05:27:02Z</cp:lastPrinted>
  <dcterms:created xsi:type="dcterms:W3CDTF">2003-10-20T07:27:17Z</dcterms:created>
  <dcterms:modified xsi:type="dcterms:W3CDTF">2010-10-05T06:51:09Z</dcterms:modified>
  <cp:category/>
  <cp:version/>
  <cp:contentType/>
  <cp:contentStatus/>
</cp:coreProperties>
</file>