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Haziran - 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<sst xmlns="http://schemas.openxmlformats.org/spreadsheetml/2006/main" count="38" uniqueCount="19">
  <si>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</si>
  <si>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</si>
  <si>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</si>
  <si>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</si>
  <si>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</si>
  <si>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</si>
  <si>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</si>
  <si>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</si>
  <si>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</si>
  <si>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</si>
  <si>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</si>
  <si>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</si>
  <si>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</si>
  <si>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</si>
  <si>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</si>
  <si>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 xml:space="preserve">2007 YILI HAZİRAN </t>
  </si>
  <si>
    <t>2008 YILI HAZİRAN</t>
  </si>
  <si>
    <t>2009 YILI HAZİRAN</t>
  </si>
  <si>
    <t>2010 YILI HAZİRAN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</si>
</sst>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5" fontId="6" fillId="0" borderId="28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185" fontId="6" fillId="0" borderId="34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5" fontId="12" fillId="0" borderId="25" xfId="0" applyNumberFormat="1" applyFont="1" applyBorder="1" applyAlignment="1" quotePrefix="1">
      <alignment horizontal="center" vertical="center"/>
    </xf>
    <xf numFmtId="185" fontId="12" fillId="0" borderId="26" xfId="0" applyNumberFormat="1" applyFont="1" applyBorder="1" applyAlignment="1">
      <alignment horizontal="center" vertical="center"/>
    </xf>
    <xf numFmtId="185" fontId="12" fillId="0" borderId="2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35" xfId="0" applyNumberFormat="1" applyFont="1" applyBorder="1" applyAlignment="1">
      <alignment horizontal="center" vertical="center"/>
    </xf>
    <xf numFmtId="185" fontId="3" fillId="0" borderId="25" xfId="0" applyNumberFormat="1" applyFont="1" applyBorder="1" applyAlignment="1">
      <alignment horizontal="center" vertical="center"/>
    </xf>
    <xf numFmtId="185" fontId="3" fillId="0" borderId="26" xfId="0" applyNumberFormat="1" applyFont="1" applyBorder="1" applyAlignment="1">
      <alignment horizontal="center" vertical="center"/>
    </xf>
    <xf numFmtId="185" fontId="3" fillId="0" borderId="39" xfId="0" applyNumberFormat="1" applyFont="1" applyBorder="1" applyAlignment="1">
      <alignment horizontal="center" vertical="center"/>
    </xf>
    <xf numFmtId="185" fontId="3" fillId="0" borderId="4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showGridLines="0" tabSelected="1" view="pageBreakPreview" zoomScale="75" zoomScaleSheetLayoutView="75" workbookViewId="0" topLeftCell="G19">
      <selection activeCell="T40" sqref="T40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5" width="10.75390625" style="3" customWidth="1"/>
    <col min="6" max="6" width="11.75390625" style="3" customWidth="1"/>
    <col min="7" max="7" width="0.875" style="3" customWidth="1"/>
    <col min="8" max="9" width="10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0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0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2:25" ht="36" customHeight="1">
      <c r="B3" s="25" t="s">
        <v>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4.5" customHeight="1"/>
    <row r="5" spans="4:25" ht="24.75" customHeight="1">
      <c r="D5" s="45" t="s">
        <v>5</v>
      </c>
      <c r="E5" s="46"/>
      <c r="F5" s="47"/>
      <c r="G5" s="21"/>
      <c r="H5" s="45" t="s">
        <v>6</v>
      </c>
      <c r="I5" s="46"/>
      <c r="J5" s="47"/>
      <c r="K5" s="21"/>
      <c r="L5" s="45" t="s">
        <v>7</v>
      </c>
      <c r="M5" s="46"/>
      <c r="N5" s="47"/>
      <c r="O5" s="21"/>
      <c r="P5" s="45" t="s">
        <v>8</v>
      </c>
      <c r="Q5" s="46"/>
      <c r="R5" s="47"/>
      <c r="T5" s="26" t="s">
        <v>13</v>
      </c>
      <c r="U5" s="27"/>
      <c r="V5" s="27"/>
      <c r="W5" s="27"/>
      <c r="X5" s="27"/>
      <c r="Y5" s="28"/>
    </row>
    <row r="6" spans="4:25" ht="21.75" customHeight="1">
      <c r="D6" s="48" t="s">
        <v>3</v>
      </c>
      <c r="E6" s="49"/>
      <c r="F6" s="50"/>
      <c r="G6" s="1"/>
      <c r="H6" s="48" t="s">
        <v>3</v>
      </c>
      <c r="I6" s="49"/>
      <c r="J6" s="50"/>
      <c r="K6" s="1"/>
      <c r="L6" s="48" t="s">
        <v>3</v>
      </c>
      <c r="M6" s="49"/>
      <c r="N6" s="50"/>
      <c r="O6" s="1"/>
      <c r="P6" s="48" t="s">
        <v>3</v>
      </c>
      <c r="Q6" s="49"/>
      <c r="R6" s="50"/>
      <c r="T6" s="29"/>
      <c r="U6" s="30"/>
      <c r="V6" s="30"/>
      <c r="W6" s="30"/>
      <c r="X6" s="30"/>
      <c r="Y6" s="31"/>
    </row>
    <row r="7" spans="4:25" ht="21.75" customHeight="1">
      <c r="D7" s="51">
        <v>1799062</v>
      </c>
      <c r="E7" s="52"/>
      <c r="F7" s="53"/>
      <c r="G7" s="19"/>
      <c r="H7" s="51">
        <v>2195777</v>
      </c>
      <c r="I7" s="52"/>
      <c r="J7" s="53"/>
      <c r="K7" s="19"/>
      <c r="L7" s="51">
        <v>1955286</v>
      </c>
      <c r="M7" s="52"/>
      <c r="N7" s="53"/>
      <c r="O7" s="19"/>
      <c r="P7" s="51">
        <v>2353538</v>
      </c>
      <c r="Q7" s="52"/>
      <c r="R7" s="53"/>
      <c r="S7" s="8"/>
      <c r="T7" s="32"/>
      <c r="U7" s="33"/>
      <c r="V7" s="33"/>
      <c r="W7" s="33"/>
      <c r="X7" s="33"/>
      <c r="Y7" s="34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37" t="s">
        <v>0</v>
      </c>
      <c r="C9" s="6"/>
      <c r="D9" s="35" t="s">
        <v>4</v>
      </c>
      <c r="E9" s="39" t="s">
        <v>1</v>
      </c>
      <c r="F9" s="22" t="s">
        <v>2</v>
      </c>
      <c r="G9" s="5"/>
      <c r="H9" s="35" t="s">
        <v>4</v>
      </c>
      <c r="I9" s="39" t="s">
        <v>1</v>
      </c>
      <c r="J9" s="22" t="s">
        <v>2</v>
      </c>
      <c r="K9" s="5"/>
      <c r="L9" s="35" t="s">
        <v>4</v>
      </c>
      <c r="M9" s="39" t="s">
        <v>1</v>
      </c>
      <c r="N9" s="22" t="s">
        <v>2</v>
      </c>
      <c r="O9" s="5"/>
      <c r="P9" s="35" t="s">
        <v>4</v>
      </c>
      <c r="Q9" s="39" t="s">
        <v>1</v>
      </c>
      <c r="R9" s="22" t="s">
        <v>2</v>
      </c>
      <c r="S9" s="5"/>
      <c r="T9" s="41" t="s">
        <v>4</v>
      </c>
      <c r="U9" s="42"/>
      <c r="V9" s="43" t="s">
        <v>1</v>
      </c>
      <c r="W9" s="44"/>
      <c r="X9" s="43" t="s">
        <v>2</v>
      </c>
      <c r="Y9" s="44"/>
      <c r="Z9" s="5"/>
      <c r="AA9" s="5"/>
      <c r="AB9" s="5"/>
    </row>
    <row r="10" spans="2:28" s="4" customFormat="1" ht="21" customHeight="1">
      <c r="B10" s="38"/>
      <c r="C10" s="6"/>
      <c r="D10" s="36"/>
      <c r="E10" s="40"/>
      <c r="F10" s="23"/>
      <c r="G10" s="5"/>
      <c r="H10" s="36"/>
      <c r="I10" s="40"/>
      <c r="J10" s="23"/>
      <c r="K10" s="5"/>
      <c r="L10" s="36"/>
      <c r="M10" s="40"/>
      <c r="N10" s="23"/>
      <c r="O10" s="5"/>
      <c r="P10" s="36"/>
      <c r="Q10" s="40"/>
      <c r="R10" s="23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40330</v>
      </c>
      <c r="C11" s="7"/>
      <c r="D11" s="13">
        <v>33483</v>
      </c>
      <c r="E11" s="10">
        <f>D11</f>
        <v>33483</v>
      </c>
      <c r="F11" s="14">
        <f>E11+D7</f>
        <v>1832545</v>
      </c>
      <c r="G11" s="11"/>
      <c r="H11" s="13">
        <v>50645</v>
      </c>
      <c r="I11" s="10">
        <f>H11</f>
        <v>50645</v>
      </c>
      <c r="J11" s="14">
        <f>I11+H7</f>
        <v>2246422</v>
      </c>
      <c r="K11" s="11"/>
      <c r="L11" s="13">
        <v>30037</v>
      </c>
      <c r="M11" s="10">
        <f>L11</f>
        <v>30037</v>
      </c>
      <c r="N11" s="14">
        <f>M11+L7</f>
        <v>1985323</v>
      </c>
      <c r="O11" s="11"/>
      <c r="P11" s="13">
        <v>48003</v>
      </c>
      <c r="Q11" s="10">
        <f>P11</f>
        <v>48003</v>
      </c>
      <c r="R11" s="14">
        <f>Q11+P7</f>
        <v>2401541</v>
      </c>
      <c r="S11" s="1"/>
      <c r="T11" s="15">
        <f>IF(P11="","",P11-L11)</f>
        <v>17966</v>
      </c>
      <c r="U11" s="18">
        <f>IF(P11="","",((T11/L11)*100))</f>
        <v>59.812897426507305</v>
      </c>
      <c r="V11" s="15">
        <f>IF(P11&lt;1,"",Q11-M11)</f>
        <v>17966</v>
      </c>
      <c r="W11" s="18">
        <f>IF(P11="","",((V11/M11)*100))</f>
        <v>59.812897426507305</v>
      </c>
      <c r="X11" s="15">
        <f>IF(P11&lt;1,"",R11-N11)</f>
        <v>416218</v>
      </c>
      <c r="Y11" s="18">
        <f>IF(P11="","",((X11/N11)*100))</f>
        <v>20.964749816528595</v>
      </c>
    </row>
    <row r="12" spans="2:25" ht="19.5" customHeight="1">
      <c r="B12" s="12">
        <v>40331</v>
      </c>
      <c r="C12" s="7"/>
      <c r="D12" s="13">
        <v>41212</v>
      </c>
      <c r="E12" s="10">
        <f>E11+D12</f>
        <v>74695</v>
      </c>
      <c r="F12" s="14">
        <f>F11+D12</f>
        <v>1873757</v>
      </c>
      <c r="G12" s="11"/>
      <c r="H12" s="13">
        <v>30016</v>
      </c>
      <c r="I12" s="10">
        <f>I11+H12</f>
        <v>80661</v>
      </c>
      <c r="J12" s="14">
        <f>J11+H12</f>
        <v>2276438</v>
      </c>
      <c r="K12" s="11"/>
      <c r="L12" s="13">
        <v>39617</v>
      </c>
      <c r="M12" s="10">
        <f>M11+L12</f>
        <v>69654</v>
      </c>
      <c r="N12" s="14">
        <f>N11+L12</f>
        <v>2024940</v>
      </c>
      <c r="O12" s="11"/>
      <c r="P12" s="13">
        <v>43443</v>
      </c>
      <c r="Q12" s="10">
        <f>IF(P12="","",(Q11+P12))</f>
        <v>91446</v>
      </c>
      <c r="R12" s="14">
        <f>IF(P12="","",(R11+P12))</f>
        <v>2444984</v>
      </c>
      <c r="S12" s="1"/>
      <c r="T12" s="15">
        <f aca="true" t="shared" si="0" ref="T12:T40">IF(P12="","",P12-L12)</f>
        <v>3826</v>
      </c>
      <c r="U12" s="18">
        <f aca="true" t="shared" si="1" ref="U12:U40">IF(P12="","",((T12/L12)*100))</f>
        <v>9.657470277910999</v>
      </c>
      <c r="V12" s="15">
        <f>IF(P12="","",Q12-M12)</f>
        <v>21792</v>
      </c>
      <c r="W12" s="18">
        <f aca="true" t="shared" si="2" ref="W12:W40">IF(P12="","",((V12/M12)*100))</f>
        <v>31.286071151692653</v>
      </c>
      <c r="X12" s="15">
        <f>IF(P12="","",R12-N12)</f>
        <v>420044</v>
      </c>
      <c r="Y12" s="18">
        <f aca="true" t="shared" si="3" ref="Y12:Y40">IF(P12="","",((X12/N12)*100))</f>
        <v>20.74352820330479</v>
      </c>
    </row>
    <row r="13" spans="2:25" ht="19.5" customHeight="1">
      <c r="B13" s="12">
        <v>40332</v>
      </c>
      <c r="C13" s="7"/>
      <c r="D13" s="13">
        <v>45037</v>
      </c>
      <c r="E13" s="10">
        <f aca="true" t="shared" si="4" ref="E13:E40">E12+D13</f>
        <v>119732</v>
      </c>
      <c r="F13" s="14">
        <f aca="true" t="shared" si="5" ref="F13:F40">F12+D13</f>
        <v>1918794</v>
      </c>
      <c r="G13" s="11"/>
      <c r="H13" s="13">
        <v>40633</v>
      </c>
      <c r="I13" s="10">
        <f aca="true" t="shared" si="6" ref="I13:I40">I12+H13</f>
        <v>121294</v>
      </c>
      <c r="J13" s="14">
        <f aca="true" t="shared" si="7" ref="J13:J40">J12+H13</f>
        <v>2317071</v>
      </c>
      <c r="K13" s="11"/>
      <c r="L13" s="13">
        <v>37796</v>
      </c>
      <c r="M13" s="10">
        <f aca="true" t="shared" si="8" ref="M13:M40">M12+L13</f>
        <v>107450</v>
      </c>
      <c r="N13" s="14">
        <f aca="true" t="shared" si="9" ref="N13:N40">N12+L13</f>
        <v>2062736</v>
      </c>
      <c r="O13" s="11"/>
      <c r="P13" s="13">
        <v>38479</v>
      </c>
      <c r="Q13" s="10">
        <f aca="true" t="shared" si="10" ref="Q13:Q40">IF(P13="","",(Q12+P13))</f>
        <v>129925</v>
      </c>
      <c r="R13" s="14">
        <f aca="true" t="shared" si="11" ref="R13:R40">IF(P13="","",(R12+P13))</f>
        <v>2483463</v>
      </c>
      <c r="S13" s="1"/>
      <c r="T13" s="15">
        <f t="shared" si="0"/>
        <v>683</v>
      </c>
      <c r="U13" s="18">
        <f t="shared" si="1"/>
        <v>1.8070695311673193</v>
      </c>
      <c r="V13" s="15">
        <f aca="true" t="shared" si="12" ref="V13:V40">IF(P13="","",Q13-M13)</f>
        <v>22475</v>
      </c>
      <c r="W13" s="18">
        <f t="shared" si="2"/>
        <v>20.91670544439274</v>
      </c>
      <c r="X13" s="15">
        <f aca="true" t="shared" si="13" ref="X13:X40">IF(P13="","",R13-N13)</f>
        <v>420727</v>
      </c>
      <c r="Y13" s="18">
        <f t="shared" si="3"/>
        <v>20.39655098858991</v>
      </c>
    </row>
    <row r="14" spans="2:25" ht="19.5" customHeight="1">
      <c r="B14" s="12">
        <v>40333</v>
      </c>
      <c r="C14" s="7"/>
      <c r="D14" s="13">
        <v>24127</v>
      </c>
      <c r="E14" s="10">
        <f t="shared" si="4"/>
        <v>143859</v>
      </c>
      <c r="F14" s="14">
        <f t="shared" si="5"/>
        <v>1942921</v>
      </c>
      <c r="G14" s="11"/>
      <c r="H14" s="13">
        <v>39067</v>
      </c>
      <c r="I14" s="10">
        <f t="shared" si="6"/>
        <v>160361</v>
      </c>
      <c r="J14" s="14">
        <f t="shared" si="7"/>
        <v>2356138</v>
      </c>
      <c r="K14" s="11"/>
      <c r="L14" s="13">
        <v>31179</v>
      </c>
      <c r="M14" s="10">
        <f t="shared" si="8"/>
        <v>138629</v>
      </c>
      <c r="N14" s="14">
        <f t="shared" si="9"/>
        <v>2093915</v>
      </c>
      <c r="O14" s="11"/>
      <c r="P14" s="13">
        <v>48049</v>
      </c>
      <c r="Q14" s="10">
        <f t="shared" si="10"/>
        <v>177974</v>
      </c>
      <c r="R14" s="14">
        <f t="shared" si="11"/>
        <v>2531512</v>
      </c>
      <c r="S14" s="1"/>
      <c r="T14" s="15">
        <f t="shared" si="0"/>
        <v>16870</v>
      </c>
      <c r="U14" s="18">
        <f t="shared" si="1"/>
        <v>54.10693094711184</v>
      </c>
      <c r="V14" s="15">
        <f t="shared" si="12"/>
        <v>39345</v>
      </c>
      <c r="W14" s="18">
        <f t="shared" si="2"/>
        <v>28.381507476790567</v>
      </c>
      <c r="X14" s="15">
        <f t="shared" si="13"/>
        <v>437597</v>
      </c>
      <c r="Y14" s="18">
        <f t="shared" si="3"/>
        <v>20.898508296659607</v>
      </c>
    </row>
    <row r="15" spans="2:25" ht="19.5" customHeight="1">
      <c r="B15" s="12">
        <v>40334</v>
      </c>
      <c r="C15" s="7"/>
      <c r="D15" s="13">
        <v>35291</v>
      </c>
      <c r="E15" s="10">
        <f t="shared" si="4"/>
        <v>179150</v>
      </c>
      <c r="F15" s="14">
        <f t="shared" si="5"/>
        <v>1978212</v>
      </c>
      <c r="G15" s="11"/>
      <c r="H15" s="13">
        <v>37796</v>
      </c>
      <c r="I15" s="10">
        <f t="shared" si="6"/>
        <v>198157</v>
      </c>
      <c r="J15" s="14">
        <f t="shared" si="7"/>
        <v>2393934</v>
      </c>
      <c r="K15" s="11"/>
      <c r="L15" s="13">
        <v>43095</v>
      </c>
      <c r="M15" s="10">
        <f t="shared" si="8"/>
        <v>181724</v>
      </c>
      <c r="N15" s="14">
        <f t="shared" si="9"/>
        <v>2137010</v>
      </c>
      <c r="O15" s="11"/>
      <c r="P15" s="13">
        <v>61245</v>
      </c>
      <c r="Q15" s="10">
        <f t="shared" si="10"/>
        <v>239219</v>
      </c>
      <c r="R15" s="14">
        <f t="shared" si="11"/>
        <v>2592757</v>
      </c>
      <c r="S15" s="1"/>
      <c r="T15" s="15">
        <f t="shared" si="0"/>
        <v>18150</v>
      </c>
      <c r="U15" s="18">
        <f t="shared" si="1"/>
        <v>42.11625478593805</v>
      </c>
      <c r="V15" s="15">
        <f t="shared" si="12"/>
        <v>57495</v>
      </c>
      <c r="W15" s="18">
        <f t="shared" si="2"/>
        <v>31.638638814906123</v>
      </c>
      <c r="X15" s="15">
        <f t="shared" si="13"/>
        <v>455747</v>
      </c>
      <c r="Y15" s="18">
        <f t="shared" si="3"/>
        <v>21.326385931745754</v>
      </c>
    </row>
    <row r="16" spans="2:25" ht="19.5" customHeight="1">
      <c r="B16" s="12">
        <v>40335</v>
      </c>
      <c r="C16" s="7"/>
      <c r="D16" s="13">
        <v>30202</v>
      </c>
      <c r="E16" s="10">
        <f t="shared" si="4"/>
        <v>209352</v>
      </c>
      <c r="F16" s="14">
        <f t="shared" si="5"/>
        <v>2008414</v>
      </c>
      <c r="G16" s="11"/>
      <c r="H16" s="13">
        <v>43698</v>
      </c>
      <c r="I16" s="10">
        <f t="shared" si="6"/>
        <v>241855</v>
      </c>
      <c r="J16" s="14">
        <f t="shared" si="7"/>
        <v>2437632</v>
      </c>
      <c r="K16" s="11"/>
      <c r="L16" s="13">
        <v>52307</v>
      </c>
      <c r="M16" s="10">
        <f t="shared" si="8"/>
        <v>234031</v>
      </c>
      <c r="N16" s="14">
        <f t="shared" si="9"/>
        <v>2189317</v>
      </c>
      <c r="O16" s="11"/>
      <c r="P16" s="13">
        <v>51534</v>
      </c>
      <c r="Q16" s="10">
        <f t="shared" si="10"/>
        <v>290753</v>
      </c>
      <c r="R16" s="14">
        <f t="shared" si="11"/>
        <v>2644291</v>
      </c>
      <c r="S16" s="1"/>
      <c r="T16" s="15">
        <f t="shared" si="0"/>
        <v>-773</v>
      </c>
      <c r="U16" s="18">
        <f t="shared" si="1"/>
        <v>-1.4778136769457244</v>
      </c>
      <c r="V16" s="15">
        <f t="shared" si="12"/>
        <v>56722</v>
      </c>
      <c r="W16" s="18">
        <f t="shared" si="2"/>
        <v>24.23696006084664</v>
      </c>
      <c r="X16" s="15">
        <f t="shared" si="13"/>
        <v>454974</v>
      </c>
      <c r="Y16" s="18">
        <f t="shared" si="3"/>
        <v>20.78154967964895</v>
      </c>
    </row>
    <row r="17" spans="2:25" ht="19.5" customHeight="1">
      <c r="B17" s="12">
        <v>40336</v>
      </c>
      <c r="C17" s="7"/>
      <c r="D17" s="13">
        <v>27535</v>
      </c>
      <c r="E17" s="10">
        <f t="shared" si="4"/>
        <v>236887</v>
      </c>
      <c r="F17" s="14">
        <f t="shared" si="5"/>
        <v>2035949</v>
      </c>
      <c r="G17" s="11"/>
      <c r="H17" s="13">
        <v>48577</v>
      </c>
      <c r="I17" s="10">
        <f t="shared" si="6"/>
        <v>290432</v>
      </c>
      <c r="J17" s="14">
        <f t="shared" si="7"/>
        <v>2486209</v>
      </c>
      <c r="K17" s="11"/>
      <c r="L17" s="13">
        <v>46810</v>
      </c>
      <c r="M17" s="10">
        <f t="shared" si="8"/>
        <v>280841</v>
      </c>
      <c r="N17" s="14">
        <f t="shared" si="9"/>
        <v>2236127</v>
      </c>
      <c r="O17" s="11"/>
      <c r="P17" s="13">
        <v>33583</v>
      </c>
      <c r="Q17" s="10">
        <f t="shared" si="10"/>
        <v>324336</v>
      </c>
      <c r="R17" s="14">
        <f t="shared" si="11"/>
        <v>2677874</v>
      </c>
      <c r="S17" s="1"/>
      <c r="T17" s="15">
        <f t="shared" si="0"/>
        <v>-13227</v>
      </c>
      <c r="U17" s="18">
        <f t="shared" si="1"/>
        <v>-28.25678273873104</v>
      </c>
      <c r="V17" s="15">
        <f t="shared" si="12"/>
        <v>43495</v>
      </c>
      <c r="W17" s="18">
        <f t="shared" si="2"/>
        <v>15.487411026167832</v>
      </c>
      <c r="X17" s="15">
        <f t="shared" si="13"/>
        <v>441747</v>
      </c>
      <c r="Y17" s="18">
        <f t="shared" si="3"/>
        <v>19.75500497064791</v>
      </c>
    </row>
    <row r="18" spans="2:25" ht="19.5" customHeight="1">
      <c r="B18" s="12">
        <v>40337</v>
      </c>
      <c r="C18" s="7"/>
      <c r="D18" s="13">
        <v>34960</v>
      </c>
      <c r="E18" s="10">
        <f t="shared" si="4"/>
        <v>271847</v>
      </c>
      <c r="F18" s="14">
        <f t="shared" si="5"/>
        <v>2070909</v>
      </c>
      <c r="G18" s="11"/>
      <c r="H18" s="13">
        <v>52180</v>
      </c>
      <c r="I18" s="10">
        <f t="shared" si="6"/>
        <v>342612</v>
      </c>
      <c r="J18" s="14">
        <f t="shared" si="7"/>
        <v>2538389</v>
      </c>
      <c r="K18" s="11"/>
      <c r="L18" s="13">
        <v>29079</v>
      </c>
      <c r="M18" s="10">
        <f t="shared" si="8"/>
        <v>309920</v>
      </c>
      <c r="N18" s="14">
        <f t="shared" si="9"/>
        <v>2265206</v>
      </c>
      <c r="O18" s="11"/>
      <c r="P18" s="13">
        <v>46601</v>
      </c>
      <c r="Q18" s="10">
        <f t="shared" si="10"/>
        <v>370937</v>
      </c>
      <c r="R18" s="14">
        <f t="shared" si="11"/>
        <v>2724475</v>
      </c>
      <c r="S18" s="1"/>
      <c r="T18" s="15">
        <f t="shared" si="0"/>
        <v>17522</v>
      </c>
      <c r="U18" s="18">
        <f t="shared" si="1"/>
        <v>60.25654252209498</v>
      </c>
      <c r="V18" s="15">
        <f t="shared" si="12"/>
        <v>61017</v>
      </c>
      <c r="W18" s="18">
        <f t="shared" si="2"/>
        <v>19.6879839958699</v>
      </c>
      <c r="X18" s="15">
        <f t="shared" si="13"/>
        <v>459269</v>
      </c>
      <c r="Y18" s="18">
        <f t="shared" si="3"/>
        <v>20.274933052446446</v>
      </c>
    </row>
    <row r="19" spans="2:25" ht="19.5" customHeight="1">
      <c r="B19" s="12">
        <v>40338</v>
      </c>
      <c r="C19" s="7"/>
      <c r="D19" s="13">
        <v>40356</v>
      </c>
      <c r="E19" s="10">
        <f t="shared" si="4"/>
        <v>312203</v>
      </c>
      <c r="F19" s="14">
        <f t="shared" si="5"/>
        <v>2111265</v>
      </c>
      <c r="G19" s="11"/>
      <c r="H19" s="13">
        <v>31669</v>
      </c>
      <c r="I19" s="10">
        <f t="shared" si="6"/>
        <v>374281</v>
      </c>
      <c r="J19" s="14">
        <f t="shared" si="7"/>
        <v>2570058</v>
      </c>
      <c r="K19" s="11"/>
      <c r="L19" s="13">
        <v>40090</v>
      </c>
      <c r="M19" s="10">
        <f t="shared" si="8"/>
        <v>350010</v>
      </c>
      <c r="N19" s="14">
        <f t="shared" si="9"/>
        <v>2305296</v>
      </c>
      <c r="O19" s="11"/>
      <c r="P19" s="13">
        <v>41810</v>
      </c>
      <c r="Q19" s="10">
        <f t="shared" si="10"/>
        <v>412747</v>
      </c>
      <c r="R19" s="14">
        <f t="shared" si="11"/>
        <v>2766285</v>
      </c>
      <c r="S19" s="1"/>
      <c r="T19" s="15">
        <f t="shared" si="0"/>
        <v>1720</v>
      </c>
      <c r="U19" s="18">
        <f t="shared" si="1"/>
        <v>4.29034671988027</v>
      </c>
      <c r="V19" s="15">
        <f t="shared" si="12"/>
        <v>62737</v>
      </c>
      <c r="W19" s="18">
        <f t="shared" si="2"/>
        <v>17.92434501871375</v>
      </c>
      <c r="X19" s="15">
        <f t="shared" si="13"/>
        <v>460989</v>
      </c>
      <c r="Y19" s="18">
        <f t="shared" si="3"/>
        <v>19.99695483790368</v>
      </c>
    </row>
    <row r="20" spans="2:25" ht="19.5" customHeight="1">
      <c r="B20" s="12">
        <v>40339</v>
      </c>
      <c r="C20" s="7"/>
      <c r="D20" s="13">
        <v>45392</v>
      </c>
      <c r="E20" s="10">
        <f t="shared" si="4"/>
        <v>357595</v>
      </c>
      <c r="F20" s="14">
        <f t="shared" si="5"/>
        <v>2156657</v>
      </c>
      <c r="G20" s="11"/>
      <c r="H20" s="13">
        <v>42787</v>
      </c>
      <c r="I20" s="10">
        <f t="shared" si="6"/>
        <v>417068</v>
      </c>
      <c r="J20" s="14">
        <f t="shared" si="7"/>
        <v>2612845</v>
      </c>
      <c r="K20" s="11"/>
      <c r="L20" s="13">
        <v>40601</v>
      </c>
      <c r="M20" s="10">
        <f t="shared" si="8"/>
        <v>390611</v>
      </c>
      <c r="N20" s="14">
        <f t="shared" si="9"/>
        <v>2345897</v>
      </c>
      <c r="O20" s="11"/>
      <c r="P20" s="13">
        <v>38436</v>
      </c>
      <c r="Q20" s="10">
        <f t="shared" si="10"/>
        <v>451183</v>
      </c>
      <c r="R20" s="14">
        <f t="shared" si="11"/>
        <v>2804721</v>
      </c>
      <c r="S20" s="1"/>
      <c r="T20" s="15">
        <f t="shared" si="0"/>
        <v>-2165</v>
      </c>
      <c r="U20" s="18">
        <f t="shared" si="1"/>
        <v>-5.332380975838034</v>
      </c>
      <c r="V20" s="15">
        <f t="shared" si="12"/>
        <v>60572</v>
      </c>
      <c r="W20" s="18">
        <f t="shared" si="2"/>
        <v>15.506987770441693</v>
      </c>
      <c r="X20" s="15">
        <f t="shared" si="13"/>
        <v>458824</v>
      </c>
      <c r="Y20" s="18">
        <f t="shared" si="3"/>
        <v>19.558573969786398</v>
      </c>
    </row>
    <row r="21" spans="2:26" ht="19.5" customHeight="1">
      <c r="B21" s="12">
        <v>40340</v>
      </c>
      <c r="C21" s="7"/>
      <c r="D21" s="13">
        <v>26388</v>
      </c>
      <c r="E21" s="10">
        <f t="shared" si="4"/>
        <v>383983</v>
      </c>
      <c r="F21" s="14">
        <f t="shared" si="5"/>
        <v>2183045</v>
      </c>
      <c r="G21" s="11"/>
      <c r="H21" s="13">
        <v>41142</v>
      </c>
      <c r="I21" s="10">
        <f t="shared" si="6"/>
        <v>458210</v>
      </c>
      <c r="J21" s="14">
        <f t="shared" si="7"/>
        <v>2653987</v>
      </c>
      <c r="K21" s="11"/>
      <c r="L21" s="13">
        <v>33532</v>
      </c>
      <c r="M21" s="10">
        <f t="shared" si="8"/>
        <v>424143</v>
      </c>
      <c r="N21" s="14">
        <f t="shared" si="9"/>
        <v>2379429</v>
      </c>
      <c r="O21" s="11"/>
      <c r="P21" s="13">
        <v>47500</v>
      </c>
      <c r="Q21" s="10">
        <f t="shared" si="10"/>
        <v>498683</v>
      </c>
      <c r="R21" s="14">
        <f t="shared" si="11"/>
        <v>2852221</v>
      </c>
      <c r="S21" s="1"/>
      <c r="T21" s="15">
        <f t="shared" si="0"/>
        <v>13968</v>
      </c>
      <c r="U21" s="18">
        <f t="shared" si="1"/>
        <v>41.655731838244066</v>
      </c>
      <c r="V21" s="15">
        <f t="shared" si="12"/>
        <v>74540</v>
      </c>
      <c r="W21" s="18">
        <f t="shared" si="2"/>
        <v>17.574261510858367</v>
      </c>
      <c r="X21" s="15">
        <f t="shared" si="13"/>
        <v>472792</v>
      </c>
      <c r="Y21" s="18">
        <f t="shared" si="3"/>
        <v>19.869977208817748</v>
      </c>
      <c r="Z21" s="9"/>
    </row>
    <row r="22" spans="2:25" ht="19.5" customHeight="1">
      <c r="B22" s="12">
        <v>40341</v>
      </c>
      <c r="C22" s="7"/>
      <c r="D22" s="13">
        <v>34438</v>
      </c>
      <c r="E22" s="10">
        <f t="shared" si="4"/>
        <v>418421</v>
      </c>
      <c r="F22" s="14">
        <f t="shared" si="5"/>
        <v>2217483</v>
      </c>
      <c r="G22" s="11"/>
      <c r="H22" s="13">
        <v>40754</v>
      </c>
      <c r="I22" s="10">
        <f t="shared" si="6"/>
        <v>498964</v>
      </c>
      <c r="J22" s="14">
        <f t="shared" si="7"/>
        <v>2694741</v>
      </c>
      <c r="K22" s="11"/>
      <c r="L22" s="13">
        <v>43943</v>
      </c>
      <c r="M22" s="10">
        <f t="shared" si="8"/>
        <v>468086</v>
      </c>
      <c r="N22" s="14">
        <f t="shared" si="9"/>
        <v>2423372</v>
      </c>
      <c r="O22" s="11"/>
      <c r="P22" s="13">
        <v>60475</v>
      </c>
      <c r="Q22" s="10">
        <f t="shared" si="10"/>
        <v>559158</v>
      </c>
      <c r="R22" s="14">
        <f t="shared" si="11"/>
        <v>2912696</v>
      </c>
      <c r="S22" s="1"/>
      <c r="T22" s="15">
        <f t="shared" si="0"/>
        <v>16532</v>
      </c>
      <c r="U22" s="18">
        <f t="shared" si="1"/>
        <v>37.6214641694923</v>
      </c>
      <c r="V22" s="15">
        <f t="shared" si="12"/>
        <v>91072</v>
      </c>
      <c r="W22" s="18">
        <f t="shared" si="2"/>
        <v>19.45625376533372</v>
      </c>
      <c r="X22" s="15">
        <f t="shared" si="13"/>
        <v>489324</v>
      </c>
      <c r="Y22" s="18">
        <f t="shared" si="3"/>
        <v>20.191864889088425</v>
      </c>
    </row>
    <row r="23" spans="2:25" ht="19.5" customHeight="1">
      <c r="B23" s="12">
        <v>40342</v>
      </c>
      <c r="C23" s="7"/>
      <c r="D23" s="13">
        <v>30949</v>
      </c>
      <c r="E23" s="10">
        <f t="shared" si="4"/>
        <v>449370</v>
      </c>
      <c r="F23" s="14">
        <f t="shared" si="5"/>
        <v>2248432</v>
      </c>
      <c r="G23" s="11"/>
      <c r="H23" s="13">
        <v>43764</v>
      </c>
      <c r="I23" s="10">
        <f t="shared" si="6"/>
        <v>542728</v>
      </c>
      <c r="J23" s="14">
        <f t="shared" si="7"/>
        <v>2738505</v>
      </c>
      <c r="K23" s="11"/>
      <c r="L23" s="13">
        <v>53711</v>
      </c>
      <c r="M23" s="10">
        <f t="shared" si="8"/>
        <v>521797</v>
      </c>
      <c r="N23" s="14">
        <f t="shared" si="9"/>
        <v>2477083</v>
      </c>
      <c r="O23" s="11"/>
      <c r="P23" s="13">
        <v>51347</v>
      </c>
      <c r="Q23" s="10">
        <f t="shared" si="10"/>
        <v>610505</v>
      </c>
      <c r="R23" s="14">
        <f t="shared" si="11"/>
        <v>2964043</v>
      </c>
      <c r="S23" s="1"/>
      <c r="T23" s="15">
        <f t="shared" si="0"/>
        <v>-2364</v>
      </c>
      <c r="U23" s="18">
        <f t="shared" si="1"/>
        <v>-4.4013330602669845</v>
      </c>
      <c r="V23" s="15">
        <f t="shared" si="12"/>
        <v>88708</v>
      </c>
      <c r="W23" s="18">
        <f t="shared" si="2"/>
        <v>17.000481029979092</v>
      </c>
      <c r="X23" s="15">
        <f t="shared" si="13"/>
        <v>486960</v>
      </c>
      <c r="Y23" s="18">
        <f t="shared" si="3"/>
        <v>19.658606514194314</v>
      </c>
    </row>
    <row r="24" spans="2:25" ht="19.5" customHeight="1">
      <c r="B24" s="12">
        <v>40343</v>
      </c>
      <c r="C24" s="7"/>
      <c r="D24" s="13">
        <v>28324</v>
      </c>
      <c r="E24" s="10">
        <f t="shared" si="4"/>
        <v>477694</v>
      </c>
      <c r="F24" s="14">
        <f t="shared" si="5"/>
        <v>2276756</v>
      </c>
      <c r="G24" s="11"/>
      <c r="H24" s="13">
        <v>52807</v>
      </c>
      <c r="I24" s="10">
        <f t="shared" si="6"/>
        <v>595535</v>
      </c>
      <c r="J24" s="14">
        <f t="shared" si="7"/>
        <v>2791312</v>
      </c>
      <c r="K24" s="11"/>
      <c r="L24" s="13">
        <v>51233</v>
      </c>
      <c r="M24" s="10">
        <f t="shared" si="8"/>
        <v>573030</v>
      </c>
      <c r="N24" s="14">
        <f t="shared" si="9"/>
        <v>2528316</v>
      </c>
      <c r="O24" s="11"/>
      <c r="P24" s="13">
        <v>36377</v>
      </c>
      <c r="Q24" s="10">
        <f t="shared" si="10"/>
        <v>646882</v>
      </c>
      <c r="R24" s="14">
        <f t="shared" si="11"/>
        <v>3000420</v>
      </c>
      <c r="S24" s="1"/>
      <c r="T24" s="15">
        <f t="shared" si="0"/>
        <v>-14856</v>
      </c>
      <c r="U24" s="18">
        <f t="shared" si="1"/>
        <v>-28.996935568871624</v>
      </c>
      <c r="V24" s="15">
        <f t="shared" si="12"/>
        <v>73852</v>
      </c>
      <c r="W24" s="18">
        <f t="shared" si="2"/>
        <v>12.887981432036716</v>
      </c>
      <c r="X24" s="15">
        <f t="shared" si="13"/>
        <v>472104</v>
      </c>
      <c r="Y24" s="18">
        <f t="shared" si="3"/>
        <v>18.672665916760405</v>
      </c>
    </row>
    <row r="25" spans="2:25" ht="19.5" customHeight="1">
      <c r="B25" s="12">
        <v>40344</v>
      </c>
      <c r="C25" s="7"/>
      <c r="D25" s="13">
        <v>36976</v>
      </c>
      <c r="E25" s="10">
        <f t="shared" si="4"/>
        <v>514670</v>
      </c>
      <c r="F25" s="14">
        <f t="shared" si="5"/>
        <v>2313732</v>
      </c>
      <c r="G25" s="11"/>
      <c r="H25" s="13">
        <v>52637</v>
      </c>
      <c r="I25" s="10">
        <f t="shared" si="6"/>
        <v>648172</v>
      </c>
      <c r="J25" s="14">
        <f t="shared" si="7"/>
        <v>2843949</v>
      </c>
      <c r="K25" s="11"/>
      <c r="L25" s="13">
        <v>31968</v>
      </c>
      <c r="M25" s="10">
        <f t="shared" si="8"/>
        <v>604998</v>
      </c>
      <c r="N25" s="14">
        <f t="shared" si="9"/>
        <v>2560284</v>
      </c>
      <c r="O25" s="11"/>
      <c r="P25" s="13">
        <v>48408</v>
      </c>
      <c r="Q25" s="10">
        <f t="shared" si="10"/>
        <v>695290</v>
      </c>
      <c r="R25" s="14">
        <f t="shared" si="11"/>
        <v>3048828</v>
      </c>
      <c r="S25" s="1"/>
      <c r="T25" s="15">
        <f t="shared" si="0"/>
        <v>16440</v>
      </c>
      <c r="U25" s="18">
        <f t="shared" si="1"/>
        <v>51.42642642642643</v>
      </c>
      <c r="V25" s="15">
        <f t="shared" si="12"/>
        <v>90292</v>
      </c>
      <c r="W25" s="18">
        <f t="shared" si="2"/>
        <v>14.924346857344982</v>
      </c>
      <c r="X25" s="15">
        <f t="shared" si="13"/>
        <v>488544</v>
      </c>
      <c r="Y25" s="18">
        <f t="shared" si="3"/>
        <v>19.081633131324494</v>
      </c>
    </row>
    <row r="26" spans="2:25" ht="19.5" customHeight="1">
      <c r="B26" s="12">
        <v>40345</v>
      </c>
      <c r="C26" s="7"/>
      <c r="D26" s="13">
        <v>43935</v>
      </c>
      <c r="E26" s="10">
        <f t="shared" si="4"/>
        <v>558605</v>
      </c>
      <c r="F26" s="14">
        <f t="shared" si="5"/>
        <v>2357667</v>
      </c>
      <c r="G26" s="11"/>
      <c r="H26" s="13">
        <v>36048</v>
      </c>
      <c r="I26" s="10">
        <f t="shared" si="6"/>
        <v>684220</v>
      </c>
      <c r="J26" s="14">
        <f t="shared" si="7"/>
        <v>2879997</v>
      </c>
      <c r="K26" s="11"/>
      <c r="L26" s="13">
        <v>45658</v>
      </c>
      <c r="M26" s="10">
        <f t="shared" si="8"/>
        <v>650656</v>
      </c>
      <c r="N26" s="14">
        <f t="shared" si="9"/>
        <v>2605942</v>
      </c>
      <c r="O26" s="11"/>
      <c r="P26" s="13">
        <v>46985</v>
      </c>
      <c r="Q26" s="10">
        <f t="shared" si="10"/>
        <v>742275</v>
      </c>
      <c r="R26" s="14">
        <f t="shared" si="11"/>
        <v>3095813</v>
      </c>
      <c r="S26" s="1"/>
      <c r="T26" s="15">
        <f t="shared" si="0"/>
        <v>1327</v>
      </c>
      <c r="U26" s="18">
        <f t="shared" si="1"/>
        <v>2.9063909939112533</v>
      </c>
      <c r="V26" s="15">
        <f t="shared" si="12"/>
        <v>91619</v>
      </c>
      <c r="W26" s="18">
        <f t="shared" si="2"/>
        <v>14.081019770815914</v>
      </c>
      <c r="X26" s="15">
        <f t="shared" si="13"/>
        <v>489871</v>
      </c>
      <c r="Y26" s="18">
        <f t="shared" si="3"/>
        <v>18.79823111949537</v>
      </c>
    </row>
    <row r="27" spans="2:25" ht="19.5" customHeight="1">
      <c r="B27" s="12">
        <v>40346</v>
      </c>
      <c r="C27" s="7"/>
      <c r="D27" s="13">
        <v>45197</v>
      </c>
      <c r="E27" s="10">
        <f t="shared" si="4"/>
        <v>603802</v>
      </c>
      <c r="F27" s="14">
        <f t="shared" si="5"/>
        <v>2402864</v>
      </c>
      <c r="G27" s="11"/>
      <c r="H27" s="13">
        <v>43705</v>
      </c>
      <c r="I27" s="10">
        <f t="shared" si="6"/>
        <v>727925</v>
      </c>
      <c r="J27" s="14">
        <f t="shared" si="7"/>
        <v>2923702</v>
      </c>
      <c r="K27" s="11"/>
      <c r="L27" s="13">
        <v>42852</v>
      </c>
      <c r="M27" s="10">
        <f t="shared" si="8"/>
        <v>693508</v>
      </c>
      <c r="N27" s="14">
        <f t="shared" si="9"/>
        <v>2648794</v>
      </c>
      <c r="O27" s="11"/>
      <c r="P27" s="13">
        <v>38587</v>
      </c>
      <c r="Q27" s="10">
        <f t="shared" si="10"/>
        <v>780862</v>
      </c>
      <c r="R27" s="14">
        <f t="shared" si="11"/>
        <v>3134400</v>
      </c>
      <c r="S27" s="1"/>
      <c r="T27" s="15">
        <f t="shared" si="0"/>
        <v>-4265</v>
      </c>
      <c r="U27" s="18">
        <f t="shared" si="1"/>
        <v>-9.952861009987865</v>
      </c>
      <c r="V27" s="15">
        <f t="shared" si="12"/>
        <v>87354</v>
      </c>
      <c r="W27" s="18">
        <f t="shared" si="2"/>
        <v>12.595961402031412</v>
      </c>
      <c r="X27" s="15">
        <f t="shared" si="13"/>
        <v>485606</v>
      </c>
      <c r="Y27" s="18">
        <f t="shared" si="3"/>
        <v>18.333098006111463</v>
      </c>
    </row>
    <row r="28" spans="2:25" ht="19.5" customHeight="1">
      <c r="B28" s="12">
        <v>40347</v>
      </c>
      <c r="C28" s="7"/>
      <c r="D28" s="13">
        <v>27799</v>
      </c>
      <c r="E28" s="10">
        <f t="shared" si="4"/>
        <v>631601</v>
      </c>
      <c r="F28" s="14">
        <f t="shared" si="5"/>
        <v>2430663</v>
      </c>
      <c r="G28" s="11"/>
      <c r="H28" s="13">
        <v>44694</v>
      </c>
      <c r="I28" s="10">
        <f t="shared" si="6"/>
        <v>772619</v>
      </c>
      <c r="J28" s="14">
        <f t="shared" si="7"/>
        <v>2968396</v>
      </c>
      <c r="K28" s="11"/>
      <c r="L28" s="13">
        <v>34302</v>
      </c>
      <c r="M28" s="10">
        <f t="shared" si="8"/>
        <v>727810</v>
      </c>
      <c r="N28" s="14">
        <f t="shared" si="9"/>
        <v>2683096</v>
      </c>
      <c r="O28" s="11"/>
      <c r="P28" s="13">
        <v>47116</v>
      </c>
      <c r="Q28" s="10">
        <f t="shared" si="10"/>
        <v>827978</v>
      </c>
      <c r="R28" s="14">
        <f t="shared" si="11"/>
        <v>3181516</v>
      </c>
      <c r="S28" s="1"/>
      <c r="T28" s="15">
        <f t="shared" si="0"/>
        <v>12814</v>
      </c>
      <c r="U28" s="18">
        <f t="shared" si="1"/>
        <v>37.35642236604279</v>
      </c>
      <c r="V28" s="15">
        <f t="shared" si="12"/>
        <v>100168</v>
      </c>
      <c r="W28" s="18">
        <f t="shared" si="2"/>
        <v>13.76293263351699</v>
      </c>
      <c r="X28" s="15">
        <f t="shared" si="13"/>
        <v>498420</v>
      </c>
      <c r="Y28" s="18">
        <f t="shared" si="3"/>
        <v>18.57630140703128</v>
      </c>
    </row>
    <row r="29" spans="2:25" ht="19.5" customHeight="1">
      <c r="B29" s="12">
        <v>40348</v>
      </c>
      <c r="C29" s="7"/>
      <c r="D29" s="13">
        <v>34424</v>
      </c>
      <c r="E29" s="10">
        <f t="shared" si="4"/>
        <v>666025</v>
      </c>
      <c r="F29" s="14">
        <f t="shared" si="5"/>
        <v>2465087</v>
      </c>
      <c r="G29" s="11"/>
      <c r="H29" s="13">
        <v>39006</v>
      </c>
      <c r="I29" s="10">
        <f t="shared" si="6"/>
        <v>811625</v>
      </c>
      <c r="J29" s="14">
        <f t="shared" si="7"/>
        <v>3007402</v>
      </c>
      <c r="K29" s="11"/>
      <c r="L29" s="13">
        <v>42318</v>
      </c>
      <c r="M29" s="10">
        <f t="shared" si="8"/>
        <v>770128</v>
      </c>
      <c r="N29" s="14">
        <f t="shared" si="9"/>
        <v>2725414</v>
      </c>
      <c r="O29" s="11"/>
      <c r="P29" s="13">
        <v>61146</v>
      </c>
      <c r="Q29" s="10">
        <f t="shared" si="10"/>
        <v>889124</v>
      </c>
      <c r="R29" s="14">
        <f t="shared" si="11"/>
        <v>3242662</v>
      </c>
      <c r="S29" s="1"/>
      <c r="T29" s="15">
        <f t="shared" si="0"/>
        <v>18828</v>
      </c>
      <c r="U29" s="18">
        <f t="shared" si="1"/>
        <v>44.49170565716717</v>
      </c>
      <c r="V29" s="15">
        <f t="shared" si="12"/>
        <v>118996</v>
      </c>
      <c r="W29" s="18">
        <f t="shared" si="2"/>
        <v>15.451457420065237</v>
      </c>
      <c r="X29" s="15">
        <f t="shared" si="13"/>
        <v>517248</v>
      </c>
      <c r="Y29" s="18">
        <f t="shared" si="3"/>
        <v>18.978694613001913</v>
      </c>
    </row>
    <row r="30" spans="2:25" ht="19.5" customHeight="1">
      <c r="B30" s="12">
        <v>40349</v>
      </c>
      <c r="C30" s="7"/>
      <c r="D30" s="13">
        <v>33186</v>
      </c>
      <c r="E30" s="10">
        <f t="shared" si="4"/>
        <v>699211</v>
      </c>
      <c r="F30" s="14">
        <f t="shared" si="5"/>
        <v>2498273</v>
      </c>
      <c r="G30" s="11"/>
      <c r="H30" s="13">
        <v>45185</v>
      </c>
      <c r="I30" s="10">
        <f t="shared" si="6"/>
        <v>856810</v>
      </c>
      <c r="J30" s="14">
        <f t="shared" si="7"/>
        <v>3052587</v>
      </c>
      <c r="K30" s="11"/>
      <c r="L30" s="13">
        <v>57783</v>
      </c>
      <c r="M30" s="10">
        <f t="shared" si="8"/>
        <v>827911</v>
      </c>
      <c r="N30" s="14">
        <f t="shared" si="9"/>
        <v>2783197</v>
      </c>
      <c r="O30" s="11"/>
      <c r="P30" s="13">
        <v>50675</v>
      </c>
      <c r="Q30" s="10">
        <f t="shared" si="10"/>
        <v>939799</v>
      </c>
      <c r="R30" s="14">
        <f t="shared" si="11"/>
        <v>3293337</v>
      </c>
      <c r="S30" s="1"/>
      <c r="T30" s="15">
        <f t="shared" si="0"/>
        <v>-7108</v>
      </c>
      <c r="U30" s="18">
        <f t="shared" si="1"/>
        <v>-12.301195853451707</v>
      </c>
      <c r="V30" s="15">
        <f t="shared" si="12"/>
        <v>111888</v>
      </c>
      <c r="W30" s="18">
        <f t="shared" si="2"/>
        <v>13.51449612337558</v>
      </c>
      <c r="X30" s="15">
        <f t="shared" si="13"/>
        <v>510140</v>
      </c>
      <c r="Y30" s="18">
        <f t="shared" si="3"/>
        <v>18.329281039035326</v>
      </c>
    </row>
    <row r="31" spans="2:25" ht="19.5" customHeight="1">
      <c r="B31" s="12">
        <v>40350</v>
      </c>
      <c r="C31" s="7"/>
      <c r="D31" s="13">
        <v>30262</v>
      </c>
      <c r="E31" s="10">
        <f t="shared" si="4"/>
        <v>729473</v>
      </c>
      <c r="F31" s="14">
        <f t="shared" si="5"/>
        <v>2528535</v>
      </c>
      <c r="G31" s="11"/>
      <c r="H31" s="13">
        <v>53565</v>
      </c>
      <c r="I31" s="10">
        <f t="shared" si="6"/>
        <v>910375</v>
      </c>
      <c r="J31" s="14">
        <f t="shared" si="7"/>
        <v>3106152</v>
      </c>
      <c r="K31" s="11"/>
      <c r="L31" s="13">
        <v>47945</v>
      </c>
      <c r="M31" s="10">
        <f t="shared" si="8"/>
        <v>875856</v>
      </c>
      <c r="N31" s="14">
        <f t="shared" si="9"/>
        <v>2831142</v>
      </c>
      <c r="O31" s="11"/>
      <c r="P31" s="13">
        <v>36188</v>
      </c>
      <c r="Q31" s="10">
        <f t="shared" si="10"/>
        <v>975987</v>
      </c>
      <c r="R31" s="14">
        <f t="shared" si="11"/>
        <v>3329525</v>
      </c>
      <c r="S31" s="1"/>
      <c r="T31" s="15">
        <f t="shared" si="0"/>
        <v>-11757</v>
      </c>
      <c r="U31" s="18">
        <f t="shared" si="1"/>
        <v>-24.52184795077693</v>
      </c>
      <c r="V31" s="15">
        <f t="shared" si="12"/>
        <v>100131</v>
      </c>
      <c r="W31" s="18">
        <f t="shared" si="2"/>
        <v>11.432358743903109</v>
      </c>
      <c r="X31" s="15">
        <f t="shared" si="13"/>
        <v>498383</v>
      </c>
      <c r="Y31" s="18">
        <f t="shared" si="3"/>
        <v>17.6036030690089</v>
      </c>
    </row>
    <row r="32" spans="2:25" ht="19.5" customHeight="1">
      <c r="B32" s="12">
        <v>40351</v>
      </c>
      <c r="C32" s="7"/>
      <c r="D32" s="13">
        <v>37841</v>
      </c>
      <c r="E32" s="10">
        <f t="shared" si="4"/>
        <v>767314</v>
      </c>
      <c r="F32" s="14">
        <f t="shared" si="5"/>
        <v>2566376</v>
      </c>
      <c r="G32" s="11"/>
      <c r="H32" s="13">
        <v>52377</v>
      </c>
      <c r="I32" s="10">
        <f t="shared" si="6"/>
        <v>962752</v>
      </c>
      <c r="J32" s="14">
        <f t="shared" si="7"/>
        <v>3158529</v>
      </c>
      <c r="K32" s="11"/>
      <c r="L32" s="13">
        <v>32546</v>
      </c>
      <c r="M32" s="10">
        <f t="shared" si="8"/>
        <v>908402</v>
      </c>
      <c r="N32" s="14">
        <f t="shared" si="9"/>
        <v>2863688</v>
      </c>
      <c r="O32" s="11"/>
      <c r="P32" s="13">
        <v>44173</v>
      </c>
      <c r="Q32" s="10">
        <f t="shared" si="10"/>
        <v>1020160</v>
      </c>
      <c r="R32" s="14">
        <f t="shared" si="11"/>
        <v>3373698</v>
      </c>
      <c r="S32" s="1"/>
      <c r="T32" s="15">
        <f t="shared" si="0"/>
        <v>11627</v>
      </c>
      <c r="U32" s="18">
        <f t="shared" si="1"/>
        <v>35.724820254409146</v>
      </c>
      <c r="V32" s="15">
        <f t="shared" si="12"/>
        <v>111758</v>
      </c>
      <c r="W32" s="18">
        <f t="shared" si="2"/>
        <v>12.302702988324553</v>
      </c>
      <c r="X32" s="15">
        <f t="shared" si="13"/>
        <v>510010</v>
      </c>
      <c r="Y32" s="18">
        <f t="shared" si="3"/>
        <v>17.809551878556604</v>
      </c>
    </row>
    <row r="33" spans="2:25" ht="19.5" customHeight="1">
      <c r="B33" s="12">
        <v>40352</v>
      </c>
      <c r="C33" s="7"/>
      <c r="D33" s="13">
        <v>47614</v>
      </c>
      <c r="E33" s="10">
        <f t="shared" si="4"/>
        <v>814928</v>
      </c>
      <c r="F33" s="14">
        <f t="shared" si="5"/>
        <v>2613990</v>
      </c>
      <c r="G33" s="11"/>
      <c r="H33" s="13">
        <v>35752</v>
      </c>
      <c r="I33" s="10">
        <f t="shared" si="6"/>
        <v>998504</v>
      </c>
      <c r="J33" s="14">
        <f t="shared" si="7"/>
        <v>3194281</v>
      </c>
      <c r="K33" s="11"/>
      <c r="L33" s="13">
        <v>39872</v>
      </c>
      <c r="M33" s="10">
        <f t="shared" si="8"/>
        <v>948274</v>
      </c>
      <c r="N33" s="14">
        <f t="shared" si="9"/>
        <v>2903560</v>
      </c>
      <c r="O33" s="11"/>
      <c r="P33" s="13">
        <v>45683</v>
      </c>
      <c r="Q33" s="10">
        <f t="shared" si="10"/>
        <v>1065843</v>
      </c>
      <c r="R33" s="14">
        <f t="shared" si="11"/>
        <v>3419381</v>
      </c>
      <c r="S33" s="1"/>
      <c r="T33" s="15">
        <f t="shared" si="0"/>
        <v>5811</v>
      </c>
      <c r="U33" s="18">
        <f t="shared" si="1"/>
        <v>14.57413723916533</v>
      </c>
      <c r="V33" s="15">
        <f t="shared" si="12"/>
        <v>117569</v>
      </c>
      <c r="W33" s="18">
        <f t="shared" si="2"/>
        <v>12.39820980012106</v>
      </c>
      <c r="X33" s="15">
        <f t="shared" si="13"/>
        <v>515821</v>
      </c>
      <c r="Y33" s="18">
        <f t="shared" si="3"/>
        <v>17.765122814751546</v>
      </c>
    </row>
    <row r="34" spans="2:25" ht="19.5" customHeight="1">
      <c r="B34" s="12">
        <v>40353</v>
      </c>
      <c r="C34" s="7"/>
      <c r="D34" s="13">
        <v>49589</v>
      </c>
      <c r="E34" s="10">
        <f t="shared" si="4"/>
        <v>864517</v>
      </c>
      <c r="F34" s="14">
        <f t="shared" si="5"/>
        <v>2663579</v>
      </c>
      <c r="G34" s="11"/>
      <c r="H34" s="13">
        <v>42918</v>
      </c>
      <c r="I34" s="10">
        <f t="shared" si="6"/>
        <v>1041422</v>
      </c>
      <c r="J34" s="14">
        <f t="shared" si="7"/>
        <v>3237199</v>
      </c>
      <c r="K34" s="11"/>
      <c r="L34" s="13">
        <v>43818</v>
      </c>
      <c r="M34" s="10">
        <f t="shared" si="8"/>
        <v>992092</v>
      </c>
      <c r="N34" s="14">
        <f t="shared" si="9"/>
        <v>2947378</v>
      </c>
      <c r="O34" s="11"/>
      <c r="P34" s="13">
        <v>38563</v>
      </c>
      <c r="Q34" s="10">
        <f t="shared" si="10"/>
        <v>1104406</v>
      </c>
      <c r="R34" s="14">
        <f t="shared" si="11"/>
        <v>3457944</v>
      </c>
      <c r="S34" s="1"/>
      <c r="T34" s="15">
        <f t="shared" si="0"/>
        <v>-5255</v>
      </c>
      <c r="U34" s="18">
        <f t="shared" si="1"/>
        <v>-11.992788351818886</v>
      </c>
      <c r="V34" s="15">
        <f t="shared" si="12"/>
        <v>112314</v>
      </c>
      <c r="W34" s="18">
        <f t="shared" si="2"/>
        <v>11.320925881873858</v>
      </c>
      <c r="X34" s="15">
        <f t="shared" si="13"/>
        <v>510566</v>
      </c>
      <c r="Y34" s="18">
        <f t="shared" si="3"/>
        <v>17.322718701164224</v>
      </c>
    </row>
    <row r="35" spans="2:25" ht="19.5" customHeight="1">
      <c r="B35" s="12">
        <v>40354</v>
      </c>
      <c r="C35" s="7"/>
      <c r="D35" s="13">
        <v>30454</v>
      </c>
      <c r="E35" s="10">
        <f t="shared" si="4"/>
        <v>894971</v>
      </c>
      <c r="F35" s="14">
        <f t="shared" si="5"/>
        <v>2694033</v>
      </c>
      <c r="G35" s="11"/>
      <c r="H35" s="13">
        <v>46403</v>
      </c>
      <c r="I35" s="10">
        <f t="shared" si="6"/>
        <v>1087825</v>
      </c>
      <c r="J35" s="14">
        <f t="shared" si="7"/>
        <v>3283602</v>
      </c>
      <c r="K35" s="11"/>
      <c r="L35" s="13">
        <v>33002</v>
      </c>
      <c r="M35" s="10">
        <f t="shared" si="8"/>
        <v>1025094</v>
      </c>
      <c r="N35" s="14">
        <f t="shared" si="9"/>
        <v>2980380</v>
      </c>
      <c r="O35" s="11"/>
      <c r="P35" s="13">
        <v>51323</v>
      </c>
      <c r="Q35" s="10">
        <f t="shared" si="10"/>
        <v>1155729</v>
      </c>
      <c r="R35" s="14">
        <f t="shared" si="11"/>
        <v>3509267</v>
      </c>
      <c r="S35" s="1"/>
      <c r="T35" s="15">
        <f t="shared" si="0"/>
        <v>18321</v>
      </c>
      <c r="U35" s="18">
        <f t="shared" si="1"/>
        <v>55.51481728380098</v>
      </c>
      <c r="V35" s="15">
        <f t="shared" si="12"/>
        <v>130635</v>
      </c>
      <c r="W35" s="18">
        <f t="shared" si="2"/>
        <v>12.743709357385763</v>
      </c>
      <c r="X35" s="15">
        <f t="shared" si="13"/>
        <v>528887</v>
      </c>
      <c r="Y35" s="18">
        <f t="shared" si="3"/>
        <v>17.745623041357142</v>
      </c>
    </row>
    <row r="36" spans="2:25" ht="19.5" customHeight="1">
      <c r="B36" s="12">
        <v>40355</v>
      </c>
      <c r="C36" s="7"/>
      <c r="D36" s="13">
        <v>37119</v>
      </c>
      <c r="E36" s="10">
        <f t="shared" si="4"/>
        <v>932090</v>
      </c>
      <c r="F36" s="14">
        <f t="shared" si="5"/>
        <v>2731152</v>
      </c>
      <c r="G36" s="11"/>
      <c r="H36" s="13">
        <v>40506</v>
      </c>
      <c r="I36" s="10">
        <f t="shared" si="6"/>
        <v>1128331</v>
      </c>
      <c r="J36" s="14">
        <f t="shared" si="7"/>
        <v>3324108</v>
      </c>
      <c r="K36" s="11"/>
      <c r="L36" s="13">
        <v>49442</v>
      </c>
      <c r="M36" s="10">
        <f t="shared" si="8"/>
        <v>1074536</v>
      </c>
      <c r="N36" s="14">
        <f t="shared" si="9"/>
        <v>3029822</v>
      </c>
      <c r="O36" s="11"/>
      <c r="P36" s="13">
        <v>64484</v>
      </c>
      <c r="Q36" s="10">
        <f t="shared" si="10"/>
        <v>1220213</v>
      </c>
      <c r="R36" s="14">
        <f t="shared" si="11"/>
        <v>3573751</v>
      </c>
      <c r="S36" s="1"/>
      <c r="T36" s="15">
        <f t="shared" si="0"/>
        <v>15042</v>
      </c>
      <c r="U36" s="18">
        <f t="shared" si="1"/>
        <v>30.42352655636908</v>
      </c>
      <c r="V36" s="15">
        <f t="shared" si="12"/>
        <v>145677</v>
      </c>
      <c r="W36" s="18">
        <f t="shared" si="2"/>
        <v>13.557200503287001</v>
      </c>
      <c r="X36" s="15">
        <f t="shared" si="13"/>
        <v>543929</v>
      </c>
      <c r="Y36" s="18">
        <f t="shared" si="3"/>
        <v>17.952506780926406</v>
      </c>
    </row>
    <row r="37" spans="2:25" ht="19.5" customHeight="1">
      <c r="B37" s="12">
        <v>40356</v>
      </c>
      <c r="C37" s="7"/>
      <c r="D37" s="13">
        <v>39249</v>
      </c>
      <c r="E37" s="10">
        <f t="shared" si="4"/>
        <v>971339</v>
      </c>
      <c r="F37" s="14">
        <f t="shared" si="5"/>
        <v>2770401</v>
      </c>
      <c r="G37" s="11"/>
      <c r="H37" s="13">
        <v>49296</v>
      </c>
      <c r="I37" s="10">
        <f t="shared" si="6"/>
        <v>1177627</v>
      </c>
      <c r="J37" s="14">
        <f t="shared" si="7"/>
        <v>3373404</v>
      </c>
      <c r="K37" s="11"/>
      <c r="L37" s="13">
        <v>59462</v>
      </c>
      <c r="M37" s="10">
        <f t="shared" si="8"/>
        <v>1133998</v>
      </c>
      <c r="N37" s="14">
        <f t="shared" si="9"/>
        <v>3089284</v>
      </c>
      <c r="O37" s="11"/>
      <c r="P37" s="13">
        <v>54912</v>
      </c>
      <c r="Q37" s="10">
        <f t="shared" si="10"/>
        <v>1275125</v>
      </c>
      <c r="R37" s="14">
        <f t="shared" si="11"/>
        <v>3628663</v>
      </c>
      <c r="S37" s="1"/>
      <c r="T37" s="15">
        <f t="shared" si="0"/>
        <v>-4550</v>
      </c>
      <c r="U37" s="18">
        <f t="shared" si="1"/>
        <v>-7.651945780498471</v>
      </c>
      <c r="V37" s="15">
        <f t="shared" si="12"/>
        <v>141127</v>
      </c>
      <c r="W37" s="18">
        <f t="shared" si="2"/>
        <v>12.445083677396257</v>
      </c>
      <c r="X37" s="15">
        <f t="shared" si="13"/>
        <v>539379</v>
      </c>
      <c r="Y37" s="18">
        <f t="shared" si="3"/>
        <v>17.459676740629867</v>
      </c>
    </row>
    <row r="38" spans="2:25" ht="19.5" customHeight="1">
      <c r="B38" s="12">
        <v>40357</v>
      </c>
      <c r="C38" s="7"/>
      <c r="D38" s="13">
        <v>31684</v>
      </c>
      <c r="E38" s="10">
        <f t="shared" si="4"/>
        <v>1003023</v>
      </c>
      <c r="F38" s="14">
        <f t="shared" si="5"/>
        <v>2802085</v>
      </c>
      <c r="G38" s="11"/>
      <c r="H38" s="13">
        <v>58721</v>
      </c>
      <c r="I38" s="10">
        <f t="shared" si="6"/>
        <v>1236348</v>
      </c>
      <c r="J38" s="14">
        <f t="shared" si="7"/>
        <v>3432125</v>
      </c>
      <c r="K38" s="11"/>
      <c r="L38" s="13">
        <v>56494</v>
      </c>
      <c r="M38" s="10">
        <f t="shared" si="8"/>
        <v>1190492</v>
      </c>
      <c r="N38" s="14">
        <f t="shared" si="9"/>
        <v>3145778</v>
      </c>
      <c r="O38" s="11"/>
      <c r="P38" s="13">
        <v>36812</v>
      </c>
      <c r="Q38" s="10">
        <f t="shared" si="10"/>
        <v>1311937</v>
      </c>
      <c r="R38" s="14">
        <f t="shared" si="11"/>
        <v>3665475</v>
      </c>
      <c r="S38" s="1"/>
      <c r="T38" s="15">
        <f t="shared" si="0"/>
        <v>-19682</v>
      </c>
      <c r="U38" s="18">
        <f t="shared" si="1"/>
        <v>-34.8390979573052</v>
      </c>
      <c r="V38" s="15">
        <f t="shared" si="12"/>
        <v>121445</v>
      </c>
      <c r="W38" s="18">
        <f t="shared" si="2"/>
        <v>10.201244527472674</v>
      </c>
      <c r="X38" s="15">
        <f t="shared" si="13"/>
        <v>519697</v>
      </c>
      <c r="Y38" s="18">
        <f t="shared" si="3"/>
        <v>16.520460121470744</v>
      </c>
    </row>
    <row r="39" spans="2:25" ht="19.5" customHeight="1">
      <c r="B39" s="12">
        <v>40358</v>
      </c>
      <c r="C39" s="7"/>
      <c r="D39" s="13">
        <v>41854</v>
      </c>
      <c r="E39" s="10">
        <f t="shared" si="4"/>
        <v>1044877</v>
      </c>
      <c r="F39" s="14">
        <f t="shared" si="5"/>
        <v>2843939</v>
      </c>
      <c r="G39" s="11"/>
      <c r="H39" s="13">
        <v>57534</v>
      </c>
      <c r="I39" s="10">
        <f t="shared" si="6"/>
        <v>1293882</v>
      </c>
      <c r="J39" s="14">
        <f t="shared" si="7"/>
        <v>3489659</v>
      </c>
      <c r="K39" s="11"/>
      <c r="L39" s="13">
        <v>34850</v>
      </c>
      <c r="M39" s="10">
        <f t="shared" si="8"/>
        <v>1225342</v>
      </c>
      <c r="N39" s="14">
        <f t="shared" si="9"/>
        <v>3180628</v>
      </c>
      <c r="O39" s="11"/>
      <c r="P39" s="13">
        <v>48444</v>
      </c>
      <c r="Q39" s="10">
        <f t="shared" si="10"/>
        <v>1360381</v>
      </c>
      <c r="R39" s="14">
        <f t="shared" si="11"/>
        <v>3713919</v>
      </c>
      <c r="S39" s="1"/>
      <c r="T39" s="15">
        <f t="shared" si="0"/>
        <v>13594</v>
      </c>
      <c r="U39" s="18">
        <f t="shared" si="1"/>
        <v>39.00717360114778</v>
      </c>
      <c r="V39" s="15">
        <f t="shared" si="12"/>
        <v>135039</v>
      </c>
      <c r="W39" s="18">
        <f t="shared" si="2"/>
        <v>11.020515088848665</v>
      </c>
      <c r="X39" s="15">
        <f t="shared" si="13"/>
        <v>533291</v>
      </c>
      <c r="Y39" s="18">
        <f t="shared" si="3"/>
        <v>16.766846044240317</v>
      </c>
    </row>
    <row r="40" spans="2:25" ht="19.5" customHeight="1">
      <c r="B40" s="12">
        <v>40359</v>
      </c>
      <c r="C40" s="7"/>
      <c r="D40" s="20">
        <v>47476</v>
      </c>
      <c r="E40" s="10">
        <f t="shared" si="4"/>
        <v>1092353</v>
      </c>
      <c r="F40" s="14">
        <f t="shared" si="5"/>
        <v>2891415</v>
      </c>
      <c r="G40" s="11"/>
      <c r="H40" s="20">
        <v>42100</v>
      </c>
      <c r="I40" s="10">
        <f t="shared" si="6"/>
        <v>1335982</v>
      </c>
      <c r="J40" s="14">
        <f t="shared" si="7"/>
        <v>3531759</v>
      </c>
      <c r="K40" s="11"/>
      <c r="L40" s="20">
        <v>49006</v>
      </c>
      <c r="M40" s="10">
        <f t="shared" si="8"/>
        <v>1274348</v>
      </c>
      <c r="N40" s="14">
        <f t="shared" si="9"/>
        <v>3229634</v>
      </c>
      <c r="O40" s="11"/>
      <c r="P40" s="20">
        <v>50655</v>
      </c>
      <c r="Q40" s="10">
        <f t="shared" si="10"/>
        <v>1411036</v>
      </c>
      <c r="R40" s="14">
        <f t="shared" si="11"/>
        <v>3764574</v>
      </c>
      <c r="S40" s="1"/>
      <c r="T40" s="15">
        <f t="shared" si="0"/>
        <v>1649</v>
      </c>
      <c r="U40" s="18">
        <f t="shared" si="1"/>
        <v>3.3648940946006607</v>
      </c>
      <c r="V40" s="15">
        <f t="shared" si="12"/>
        <v>136688</v>
      </c>
      <c r="W40" s="18">
        <f t="shared" si="2"/>
        <v>10.726112490465713</v>
      </c>
      <c r="X40" s="15">
        <f t="shared" si="13"/>
        <v>534940</v>
      </c>
      <c r="Y40" s="18">
        <f t="shared" si="3"/>
        <v>16.56348676041929</v>
      </c>
    </row>
    <row r="41" spans="2:24" ht="19.5" customHeight="1">
      <c r="B41" s="54" t="s">
        <v>14</v>
      </c>
      <c r="C41" s="7"/>
      <c r="D41" s="56" t="s">
        <v>15</v>
      </c>
      <c r="E41" s="57"/>
      <c r="F41" s="60">
        <f>D7+D42</f>
        <v>2891415</v>
      </c>
      <c r="G41" s="11"/>
      <c r="H41" s="56" t="s">
        <v>16</v>
      </c>
      <c r="I41" s="57"/>
      <c r="J41" s="60">
        <f>H42+H7</f>
        <v>3531759</v>
      </c>
      <c r="K41" s="11"/>
      <c r="L41" s="56" t="s">
        <v>17</v>
      </c>
      <c r="M41" s="57"/>
      <c r="N41" s="60">
        <f>L42+L7</f>
        <v>3229634</v>
      </c>
      <c r="O41" s="11"/>
      <c r="P41" s="56" t="s">
        <v>18</v>
      </c>
      <c r="Q41" s="57"/>
      <c r="R41" s="60">
        <f>SUM(P11:P40)+P7</f>
        <v>3764574</v>
      </c>
      <c r="T41" s="8"/>
      <c r="U41" s="8"/>
      <c r="V41" s="3"/>
      <c r="W41" s="3"/>
      <c r="X41" s="3"/>
    </row>
    <row r="42" spans="2:18" ht="18" customHeight="1">
      <c r="B42" s="55"/>
      <c r="D42" s="58">
        <f>SUM(D11:D40)</f>
        <v>1092353</v>
      </c>
      <c r="E42" s="59"/>
      <c r="F42" s="61"/>
      <c r="G42" s="1"/>
      <c r="H42" s="58">
        <f>SUM(H11:H40)</f>
        <v>1335982</v>
      </c>
      <c r="I42" s="59"/>
      <c r="J42" s="61"/>
      <c r="K42" s="1"/>
      <c r="L42" s="58">
        <f>SUM(L11:L40)</f>
        <v>1274348</v>
      </c>
      <c r="M42" s="59"/>
      <c r="N42" s="61"/>
      <c r="O42" s="1"/>
      <c r="P42" s="58">
        <f>SUM(P11:P40)</f>
        <v>1411036</v>
      </c>
      <c r="Q42" s="59"/>
      <c r="R42" s="61"/>
    </row>
  </sheetData>
  <sheetProtection/>
  <mergeCells count="44">
    <mergeCell ref="R41:R42"/>
    <mergeCell ref="P42:Q42"/>
    <mergeCell ref="J41:J42"/>
    <mergeCell ref="H42:I42"/>
    <mergeCell ref="L41:M41"/>
    <mergeCell ref="N41:N42"/>
    <mergeCell ref="L42:M42"/>
    <mergeCell ref="P41:Q41"/>
    <mergeCell ref="L6:N6"/>
    <mergeCell ref="L7:N7"/>
    <mergeCell ref="P5:R5"/>
    <mergeCell ref="P6:R6"/>
    <mergeCell ref="P7:R7"/>
    <mergeCell ref="B41:B42"/>
    <mergeCell ref="D41:E41"/>
    <mergeCell ref="D42:E42"/>
    <mergeCell ref="F41:F42"/>
    <mergeCell ref="H41:I41"/>
    <mergeCell ref="T9:U9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9:L10"/>
    <mergeCell ref="M9:M10"/>
    <mergeCell ref="D9:D10"/>
    <mergeCell ref="E9:E10"/>
    <mergeCell ref="F9:F10"/>
    <mergeCell ref="H9:H10"/>
    <mergeCell ref="R9:R10"/>
    <mergeCell ref="B2:Y2"/>
    <mergeCell ref="B3:Y3"/>
    <mergeCell ref="T5:Y7"/>
    <mergeCell ref="N9:N10"/>
    <mergeCell ref="P9:P10"/>
    <mergeCell ref="B9:B10"/>
    <mergeCell ref="Q9:Q10"/>
    <mergeCell ref="I9:I10"/>
    <mergeCell ref="J9:J10"/>
  </mergeCells>
  <conditionalFormatting sqref="T11:Y38 T37:T40 U38:X40 Y39:Y40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2:R42 Q4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2010-07-01T05:27:02Z</cp:lastPrinted>
  <dcterms:created xsi:type="dcterms:W3CDTF">2003-10-20T07:27:17Z</dcterms:created>
  <dcterms:modified xsi:type="dcterms:W3CDTF">2010-07-01T05:27:03Z</dcterms:modified>
  <cp:category/>
  <cp:version/>
  <cp:contentType/>
  <cp:contentStatus/>
</cp:coreProperties>
</file>