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Şubat-2010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<sst xmlns="http://schemas.openxmlformats.org/spreadsheetml/2006/main" count="53" uniqueCount="20">
  <si>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</si>
  <si>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</si>
  <si>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</si>
  <si>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</si>
  <si>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</si>
  <si>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</si>
  <si>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</si>
  <si>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</si>
  <si>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</si>
  <si>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</si>
  <si>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</si>
  <si>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</si>
  <si>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</si>
  <si>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</si>
  <si>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</si>
  <si>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-</t>
  </si>
  <si>
    <t>2007 YILI ŞUBAT</t>
  </si>
  <si>
    <t>2008 YILI ŞUBAT</t>
  </si>
  <si>
    <t>2009 YILI ŞUBAT</t>
  </si>
  <si>
    <t>2010 YILI ŞUBAT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</si>
</sst>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5" fontId="6" fillId="0" borderId="27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185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5" fontId="13" fillId="0" borderId="24" xfId="0" applyNumberFormat="1" applyFont="1" applyBorder="1" applyAlignment="1" quotePrefix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showGridLines="0" tabSelected="1" view="pageBreakPreview" zoomScale="75" zoomScaleSheetLayoutView="75" zoomScalePageLayoutView="0" workbookViewId="0" topLeftCell="A17">
      <selection activeCell="R40" sqref="R40:R4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6" width="10.25390625" style="3" customWidth="1"/>
    <col min="7" max="7" width="0.875" style="3" customWidth="1"/>
    <col min="8" max="10" width="10.25390625" style="3" customWidth="1"/>
    <col min="11" max="11" width="0.875" style="3" customWidth="1"/>
    <col min="12" max="12" width="10.25390625" style="2" customWidth="1"/>
    <col min="13" max="14" width="10.25390625" style="3" customWidth="1"/>
    <col min="15" max="15" width="0.875" style="3" customWidth="1"/>
    <col min="16" max="16" width="10.25390625" style="3" customWidth="1"/>
    <col min="17" max="17" width="10.25390625" style="2" customWidth="1"/>
    <col min="18" max="18" width="10.2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ht="36" customHeight="1">
      <c r="B3" s="24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ht="4.5" customHeight="1"/>
    <row r="5" spans="4:25" ht="24.75" customHeight="1">
      <c r="D5" s="25" t="s">
        <v>5</v>
      </c>
      <c r="E5" s="44"/>
      <c r="F5" s="45"/>
      <c r="G5" s="18"/>
      <c r="H5" s="25" t="s">
        <v>6</v>
      </c>
      <c r="I5" s="44"/>
      <c r="J5" s="45"/>
      <c r="K5" s="18"/>
      <c r="L5" s="25" t="s">
        <v>7</v>
      </c>
      <c r="M5" s="44"/>
      <c r="N5" s="45"/>
      <c r="O5" s="18"/>
      <c r="P5" s="25" t="s">
        <v>8</v>
      </c>
      <c r="Q5" s="44"/>
      <c r="R5" s="45"/>
      <c r="T5" s="25" t="s">
        <v>13</v>
      </c>
      <c r="U5" s="26"/>
      <c r="V5" s="26"/>
      <c r="W5" s="26"/>
      <c r="X5" s="26"/>
      <c r="Y5" s="27"/>
    </row>
    <row r="6" spans="4:25" ht="21.75" customHeight="1">
      <c r="D6" s="46" t="s">
        <v>3</v>
      </c>
      <c r="E6" s="47"/>
      <c r="F6" s="48"/>
      <c r="H6" s="46" t="s">
        <v>3</v>
      </c>
      <c r="I6" s="47"/>
      <c r="J6" s="48"/>
      <c r="L6" s="46" t="s">
        <v>3</v>
      </c>
      <c r="M6" s="47"/>
      <c r="N6" s="48"/>
      <c r="P6" s="46" t="s">
        <v>3</v>
      </c>
      <c r="Q6" s="47"/>
      <c r="R6" s="48"/>
      <c r="T6" s="28"/>
      <c r="U6" s="29"/>
      <c r="V6" s="29"/>
      <c r="W6" s="29"/>
      <c r="X6" s="29"/>
      <c r="Y6" s="30"/>
    </row>
    <row r="7" spans="4:25" ht="21.75" customHeight="1">
      <c r="D7" s="49">
        <v>125446</v>
      </c>
      <c r="E7" s="50"/>
      <c r="F7" s="51"/>
      <c r="G7" s="20"/>
      <c r="H7" s="49">
        <v>140306</v>
      </c>
      <c r="I7" s="50"/>
      <c r="J7" s="51"/>
      <c r="K7" s="20"/>
      <c r="L7" s="49">
        <v>106539</v>
      </c>
      <c r="M7" s="50"/>
      <c r="N7" s="51"/>
      <c r="O7" s="20"/>
      <c r="P7" s="49">
        <v>140019</v>
      </c>
      <c r="Q7" s="50"/>
      <c r="R7" s="51"/>
      <c r="S7" s="8"/>
      <c r="T7" s="31"/>
      <c r="U7" s="32"/>
      <c r="V7" s="32"/>
      <c r="W7" s="32"/>
      <c r="X7" s="32"/>
      <c r="Y7" s="33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6" t="s">
        <v>0</v>
      </c>
      <c r="C9" s="6"/>
      <c r="D9" s="34" t="s">
        <v>4</v>
      </c>
      <c r="E9" s="38" t="s">
        <v>1</v>
      </c>
      <c r="F9" s="21" t="s">
        <v>2</v>
      </c>
      <c r="G9" s="5"/>
      <c r="H9" s="34" t="s">
        <v>4</v>
      </c>
      <c r="I9" s="38" t="s">
        <v>1</v>
      </c>
      <c r="J9" s="21" t="s">
        <v>2</v>
      </c>
      <c r="K9" s="5"/>
      <c r="L9" s="34" t="s">
        <v>4</v>
      </c>
      <c r="M9" s="38" t="s">
        <v>1</v>
      </c>
      <c r="N9" s="21" t="s">
        <v>2</v>
      </c>
      <c r="O9" s="5"/>
      <c r="P9" s="34" t="s">
        <v>4</v>
      </c>
      <c r="Q9" s="38" t="s">
        <v>1</v>
      </c>
      <c r="R9" s="21" t="s">
        <v>2</v>
      </c>
      <c r="S9" s="5"/>
      <c r="T9" s="40" t="s">
        <v>4</v>
      </c>
      <c r="U9" s="41"/>
      <c r="V9" s="42" t="s">
        <v>1</v>
      </c>
      <c r="W9" s="43"/>
      <c r="X9" s="42" t="s">
        <v>2</v>
      </c>
      <c r="Y9" s="43"/>
      <c r="Z9" s="5"/>
      <c r="AA9" s="5"/>
      <c r="AB9" s="5"/>
    </row>
    <row r="10" spans="2:28" s="4" customFormat="1" ht="21" customHeight="1">
      <c r="B10" s="37"/>
      <c r="C10" s="6"/>
      <c r="D10" s="35"/>
      <c r="E10" s="39"/>
      <c r="F10" s="22"/>
      <c r="G10" s="5"/>
      <c r="H10" s="35"/>
      <c r="I10" s="39"/>
      <c r="J10" s="22"/>
      <c r="K10" s="5"/>
      <c r="L10" s="35"/>
      <c r="M10" s="39"/>
      <c r="N10" s="22"/>
      <c r="O10" s="5"/>
      <c r="P10" s="35"/>
      <c r="Q10" s="39"/>
      <c r="R10" s="22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40210</v>
      </c>
      <c r="C11" s="7"/>
      <c r="D11" s="13">
        <v>3944</v>
      </c>
      <c r="E11" s="10">
        <f>D11</f>
        <v>3944</v>
      </c>
      <c r="F11" s="14">
        <f>E11+D7</f>
        <v>129390</v>
      </c>
      <c r="G11" s="11"/>
      <c r="H11" s="13">
        <v>5930</v>
      </c>
      <c r="I11" s="10">
        <f>H11</f>
        <v>5930</v>
      </c>
      <c r="J11" s="14">
        <f>I11+H7</f>
        <v>146236</v>
      </c>
      <c r="K11" s="11"/>
      <c r="L11" s="13">
        <v>6010</v>
      </c>
      <c r="M11" s="10">
        <f>L11</f>
        <v>6010</v>
      </c>
      <c r="N11" s="14">
        <f>M11+L7</f>
        <v>112549</v>
      </c>
      <c r="O11" s="11"/>
      <c r="P11" s="13">
        <v>3958</v>
      </c>
      <c r="Q11" s="10">
        <f>P11</f>
        <v>3958</v>
      </c>
      <c r="R11" s="14">
        <f>Q11+P7</f>
        <v>143977</v>
      </c>
      <c r="S11" s="1"/>
      <c r="T11" s="15">
        <f>IF(P11="","",P11-L11)</f>
        <v>-2052</v>
      </c>
      <c r="U11" s="19">
        <f>IF(P11="","",((T11/L11)*100))</f>
        <v>-34.143094841930115</v>
      </c>
      <c r="V11" s="15">
        <f>IF(P11&lt;1,"",Q11-M11)</f>
        <v>-2052</v>
      </c>
      <c r="W11" s="19">
        <f>IF(P11="","",((V11/M11)*100))</f>
        <v>-34.143094841930115</v>
      </c>
      <c r="X11" s="15">
        <f>IF(P11&lt;1,"",R11-N11)</f>
        <v>31428</v>
      </c>
      <c r="Y11" s="19">
        <f>IF(P11="","",((X11/N11)*100))</f>
        <v>27.923837617393314</v>
      </c>
    </row>
    <row r="12" spans="2:25" ht="19.5" customHeight="1">
      <c r="B12" s="12">
        <v>40211</v>
      </c>
      <c r="C12" s="7"/>
      <c r="D12" s="13">
        <v>4240</v>
      </c>
      <c r="E12" s="10">
        <f>E11+D12</f>
        <v>8184</v>
      </c>
      <c r="F12" s="14">
        <f>F11+D12</f>
        <v>133630</v>
      </c>
      <c r="G12" s="11"/>
      <c r="H12" s="13">
        <v>6957</v>
      </c>
      <c r="I12" s="10">
        <f>I11+H12</f>
        <v>12887</v>
      </c>
      <c r="J12" s="14">
        <f>J11+H12</f>
        <v>153193</v>
      </c>
      <c r="K12" s="11"/>
      <c r="L12" s="13">
        <v>4137</v>
      </c>
      <c r="M12" s="10">
        <f>M11+L12</f>
        <v>10147</v>
      </c>
      <c r="N12" s="14">
        <f>N11+L12</f>
        <v>116686</v>
      </c>
      <c r="O12" s="11"/>
      <c r="P12" s="13">
        <v>3766</v>
      </c>
      <c r="Q12" s="10">
        <f>IF(P12="","",(Q11+P12))</f>
        <v>7724</v>
      </c>
      <c r="R12" s="14">
        <f>IF(P12="","",(R11+P12))</f>
        <v>147743</v>
      </c>
      <c r="S12" s="1"/>
      <c r="T12" s="15">
        <f aca="true" t="shared" si="0" ref="T12:T38">IF(P12="","",P12-L12)</f>
        <v>-371</v>
      </c>
      <c r="U12" s="19">
        <f aca="true" t="shared" si="1" ref="U12:U38">IF(P12="","",((T12/L12)*100))</f>
        <v>-8.967851099830796</v>
      </c>
      <c r="V12" s="15">
        <f>IF(P12="","",Q12-M12)</f>
        <v>-2423</v>
      </c>
      <c r="W12" s="19">
        <f aca="true" t="shared" si="2" ref="W12:W38">IF(P12="","",((V12/M12)*100))</f>
        <v>-23.878979008573964</v>
      </c>
      <c r="X12" s="15">
        <f>IF(P12="","",R12-N12)</f>
        <v>31057</v>
      </c>
      <c r="Y12" s="19">
        <f aca="true" t="shared" si="3" ref="Y12:Y38">IF(P12="","",((X12/N12)*100))</f>
        <v>26.615875083557583</v>
      </c>
    </row>
    <row r="13" spans="2:25" ht="19.5" customHeight="1">
      <c r="B13" s="12">
        <v>40212</v>
      </c>
      <c r="C13" s="7"/>
      <c r="D13" s="13">
        <v>6772</v>
      </c>
      <c r="E13" s="10">
        <f aca="true" t="shared" si="4" ref="E13:E38">E12+D13</f>
        <v>14956</v>
      </c>
      <c r="F13" s="14">
        <f aca="true" t="shared" si="5" ref="F13:F38">F12+D13</f>
        <v>140402</v>
      </c>
      <c r="G13" s="11"/>
      <c r="H13" s="13">
        <v>8551</v>
      </c>
      <c r="I13" s="10">
        <f aca="true" t="shared" si="6" ref="I13:I39">I12+H13</f>
        <v>21438</v>
      </c>
      <c r="J13" s="14">
        <f aca="true" t="shared" si="7" ref="J13:J39">J12+H13</f>
        <v>161744</v>
      </c>
      <c r="K13" s="11"/>
      <c r="L13" s="13">
        <v>4330</v>
      </c>
      <c r="M13" s="10">
        <f aca="true" t="shared" si="8" ref="M13:M38">M12+L13</f>
        <v>14477</v>
      </c>
      <c r="N13" s="14">
        <f aca="true" t="shared" si="9" ref="N13:N38">N12+L13</f>
        <v>121016</v>
      </c>
      <c r="O13" s="11"/>
      <c r="P13" s="13">
        <v>5140</v>
      </c>
      <c r="Q13" s="10">
        <f aca="true" t="shared" si="10" ref="Q13:Q38">IF(P13="","",(Q12+P13))</f>
        <v>12864</v>
      </c>
      <c r="R13" s="14">
        <f aca="true" t="shared" si="11" ref="R13:R38">IF(P13="","",(R12+P13))</f>
        <v>152883</v>
      </c>
      <c r="S13" s="1"/>
      <c r="T13" s="15">
        <f t="shared" si="0"/>
        <v>810</v>
      </c>
      <c r="U13" s="19">
        <f t="shared" si="1"/>
        <v>18.706697459584294</v>
      </c>
      <c r="V13" s="15">
        <f aca="true" t="shared" si="12" ref="V13:V38">IF(P13="","",Q13-M13)</f>
        <v>-1613</v>
      </c>
      <c r="W13" s="19">
        <f t="shared" si="2"/>
        <v>-11.141811148718658</v>
      </c>
      <c r="X13" s="15">
        <f aca="true" t="shared" si="13" ref="X13:X38">IF(P13="","",R13-N13)</f>
        <v>31867</v>
      </c>
      <c r="Y13" s="19">
        <f t="shared" si="3"/>
        <v>26.332881602432735</v>
      </c>
    </row>
    <row r="14" spans="2:25" ht="19.5" customHeight="1">
      <c r="B14" s="12">
        <v>40213</v>
      </c>
      <c r="C14" s="7"/>
      <c r="D14" s="13">
        <v>6707</v>
      </c>
      <c r="E14" s="10">
        <f t="shared" si="4"/>
        <v>21663</v>
      </c>
      <c r="F14" s="14">
        <f t="shared" si="5"/>
        <v>147109</v>
      </c>
      <c r="G14" s="11"/>
      <c r="H14" s="13">
        <v>4638</v>
      </c>
      <c r="I14" s="10">
        <f t="shared" si="6"/>
        <v>26076</v>
      </c>
      <c r="J14" s="14">
        <f t="shared" si="7"/>
        <v>166382</v>
      </c>
      <c r="K14" s="11"/>
      <c r="L14" s="13">
        <v>3612</v>
      </c>
      <c r="M14" s="10">
        <f t="shared" si="8"/>
        <v>18089</v>
      </c>
      <c r="N14" s="14">
        <f t="shared" si="9"/>
        <v>124628</v>
      </c>
      <c r="O14" s="11"/>
      <c r="P14" s="13">
        <v>4011</v>
      </c>
      <c r="Q14" s="10">
        <f t="shared" si="10"/>
        <v>16875</v>
      </c>
      <c r="R14" s="14">
        <f t="shared" si="11"/>
        <v>156894</v>
      </c>
      <c r="S14" s="1"/>
      <c r="T14" s="15">
        <f t="shared" si="0"/>
        <v>399</v>
      </c>
      <c r="U14" s="19">
        <f t="shared" si="1"/>
        <v>11.046511627906977</v>
      </c>
      <c r="V14" s="15">
        <f t="shared" si="12"/>
        <v>-1214</v>
      </c>
      <c r="W14" s="19">
        <f t="shared" si="2"/>
        <v>-6.711260987340372</v>
      </c>
      <c r="X14" s="15">
        <f t="shared" si="13"/>
        <v>32266</v>
      </c>
      <c r="Y14" s="19">
        <f t="shared" si="3"/>
        <v>25.88984818820811</v>
      </c>
    </row>
    <row r="15" spans="2:25" ht="19.5" customHeight="1">
      <c r="B15" s="12">
        <v>40214</v>
      </c>
      <c r="C15" s="7"/>
      <c r="D15" s="13">
        <v>2996</v>
      </c>
      <c r="E15" s="10">
        <f t="shared" si="4"/>
        <v>24659</v>
      </c>
      <c r="F15" s="14">
        <f t="shared" si="5"/>
        <v>150105</v>
      </c>
      <c r="G15" s="11"/>
      <c r="H15" s="13">
        <v>4751</v>
      </c>
      <c r="I15" s="10">
        <f t="shared" si="6"/>
        <v>30827</v>
      </c>
      <c r="J15" s="14">
        <f t="shared" si="7"/>
        <v>171133</v>
      </c>
      <c r="K15" s="11"/>
      <c r="L15" s="13">
        <v>2920</v>
      </c>
      <c r="M15" s="10">
        <f t="shared" si="8"/>
        <v>21009</v>
      </c>
      <c r="N15" s="14">
        <f t="shared" si="9"/>
        <v>127548</v>
      </c>
      <c r="O15" s="11"/>
      <c r="P15" s="13">
        <v>5154</v>
      </c>
      <c r="Q15" s="10">
        <f t="shared" si="10"/>
        <v>22029</v>
      </c>
      <c r="R15" s="14">
        <f t="shared" si="11"/>
        <v>162048</v>
      </c>
      <c r="S15" s="1"/>
      <c r="T15" s="15">
        <f t="shared" si="0"/>
        <v>2234</v>
      </c>
      <c r="U15" s="19">
        <f t="shared" si="1"/>
        <v>76.5068493150685</v>
      </c>
      <c r="V15" s="15">
        <f t="shared" si="12"/>
        <v>1020</v>
      </c>
      <c r="W15" s="19">
        <f t="shared" si="2"/>
        <v>4.855062116235899</v>
      </c>
      <c r="X15" s="15">
        <f t="shared" si="13"/>
        <v>34500</v>
      </c>
      <c r="Y15" s="19">
        <f t="shared" si="3"/>
        <v>27.04864051180732</v>
      </c>
    </row>
    <row r="16" spans="2:25" ht="19.5" customHeight="1">
      <c r="B16" s="12">
        <v>40215</v>
      </c>
      <c r="C16" s="7"/>
      <c r="D16" s="13">
        <v>4069</v>
      </c>
      <c r="E16" s="10">
        <f t="shared" si="4"/>
        <v>28728</v>
      </c>
      <c r="F16" s="14">
        <f t="shared" si="5"/>
        <v>154174</v>
      </c>
      <c r="G16" s="11"/>
      <c r="H16" s="13">
        <v>3935</v>
      </c>
      <c r="I16" s="10">
        <f t="shared" si="6"/>
        <v>34762</v>
      </c>
      <c r="J16" s="14">
        <f t="shared" si="7"/>
        <v>175068</v>
      </c>
      <c r="K16" s="11"/>
      <c r="L16" s="13">
        <v>4343</v>
      </c>
      <c r="M16" s="10">
        <f t="shared" si="8"/>
        <v>25352</v>
      </c>
      <c r="N16" s="14">
        <f t="shared" si="9"/>
        <v>131891</v>
      </c>
      <c r="O16" s="11"/>
      <c r="P16" s="13">
        <v>8370</v>
      </c>
      <c r="Q16" s="10">
        <f t="shared" si="10"/>
        <v>30399</v>
      </c>
      <c r="R16" s="14">
        <f t="shared" si="11"/>
        <v>170418</v>
      </c>
      <c r="S16" s="1"/>
      <c r="T16" s="15">
        <f t="shared" si="0"/>
        <v>4027</v>
      </c>
      <c r="U16" s="19">
        <f t="shared" si="1"/>
        <v>92.72392355514621</v>
      </c>
      <c r="V16" s="15">
        <f t="shared" si="12"/>
        <v>5047</v>
      </c>
      <c r="W16" s="19">
        <f t="shared" si="2"/>
        <v>19.907699589775955</v>
      </c>
      <c r="X16" s="15">
        <f t="shared" si="13"/>
        <v>38527</v>
      </c>
      <c r="Y16" s="19">
        <f t="shared" si="3"/>
        <v>29.211242617009503</v>
      </c>
    </row>
    <row r="17" spans="2:25" ht="19.5" customHeight="1">
      <c r="B17" s="12">
        <v>40216</v>
      </c>
      <c r="C17" s="7"/>
      <c r="D17" s="13">
        <v>2691</v>
      </c>
      <c r="E17" s="10">
        <f t="shared" si="4"/>
        <v>31419</v>
      </c>
      <c r="F17" s="14">
        <f t="shared" si="5"/>
        <v>156865</v>
      </c>
      <c r="G17" s="11"/>
      <c r="H17" s="13">
        <v>4634</v>
      </c>
      <c r="I17" s="10">
        <f t="shared" si="6"/>
        <v>39396</v>
      </c>
      <c r="J17" s="14">
        <f t="shared" si="7"/>
        <v>179702</v>
      </c>
      <c r="K17" s="11"/>
      <c r="L17" s="13">
        <v>5610</v>
      </c>
      <c r="M17" s="10">
        <f t="shared" si="8"/>
        <v>30962</v>
      </c>
      <c r="N17" s="14">
        <f t="shared" si="9"/>
        <v>137501</v>
      </c>
      <c r="O17" s="11"/>
      <c r="P17" s="13">
        <v>6023</v>
      </c>
      <c r="Q17" s="10">
        <f t="shared" si="10"/>
        <v>36422</v>
      </c>
      <c r="R17" s="14">
        <f t="shared" si="11"/>
        <v>176441</v>
      </c>
      <c r="S17" s="1"/>
      <c r="T17" s="15">
        <f t="shared" si="0"/>
        <v>413</v>
      </c>
      <c r="U17" s="19">
        <f t="shared" si="1"/>
        <v>7.361853832442068</v>
      </c>
      <c r="V17" s="15">
        <f t="shared" si="12"/>
        <v>5460</v>
      </c>
      <c r="W17" s="19">
        <f t="shared" si="2"/>
        <v>17.63451973386732</v>
      </c>
      <c r="X17" s="15">
        <f t="shared" si="13"/>
        <v>38940</v>
      </c>
      <c r="Y17" s="19">
        <f t="shared" si="3"/>
        <v>28.319794037861545</v>
      </c>
    </row>
    <row r="18" spans="2:25" ht="19.5" customHeight="1">
      <c r="B18" s="12">
        <v>40217</v>
      </c>
      <c r="C18" s="7"/>
      <c r="D18" s="13">
        <v>3522</v>
      </c>
      <c r="E18" s="10">
        <f t="shared" si="4"/>
        <v>34941</v>
      </c>
      <c r="F18" s="14">
        <f t="shared" si="5"/>
        <v>160387</v>
      </c>
      <c r="G18" s="11"/>
      <c r="H18" s="13">
        <v>4962</v>
      </c>
      <c r="I18" s="10">
        <f t="shared" si="6"/>
        <v>44358</v>
      </c>
      <c r="J18" s="14">
        <f t="shared" si="7"/>
        <v>184664</v>
      </c>
      <c r="K18" s="11"/>
      <c r="L18" s="13">
        <v>7195</v>
      </c>
      <c r="M18" s="10">
        <f t="shared" si="8"/>
        <v>38157</v>
      </c>
      <c r="N18" s="14">
        <f t="shared" si="9"/>
        <v>144696</v>
      </c>
      <c r="O18" s="11"/>
      <c r="P18" s="13">
        <v>4734</v>
      </c>
      <c r="Q18" s="10">
        <f t="shared" si="10"/>
        <v>41156</v>
      </c>
      <c r="R18" s="14">
        <f t="shared" si="11"/>
        <v>181175</v>
      </c>
      <c r="S18" s="1"/>
      <c r="T18" s="15">
        <f t="shared" si="0"/>
        <v>-2461</v>
      </c>
      <c r="U18" s="19">
        <f t="shared" si="1"/>
        <v>-34.2043085476025</v>
      </c>
      <c r="V18" s="15">
        <f t="shared" si="12"/>
        <v>2999</v>
      </c>
      <c r="W18" s="19">
        <f t="shared" si="2"/>
        <v>7.85963257069476</v>
      </c>
      <c r="X18" s="15">
        <f t="shared" si="13"/>
        <v>36479</v>
      </c>
      <c r="Y18" s="19">
        <f t="shared" si="3"/>
        <v>25.21078675291646</v>
      </c>
    </row>
    <row r="19" spans="2:25" ht="19.5" customHeight="1">
      <c r="B19" s="12">
        <v>40218</v>
      </c>
      <c r="C19" s="7"/>
      <c r="D19" s="13">
        <v>4461</v>
      </c>
      <c r="E19" s="10">
        <f t="shared" si="4"/>
        <v>39402</v>
      </c>
      <c r="F19" s="14">
        <f t="shared" si="5"/>
        <v>164848</v>
      </c>
      <c r="G19" s="11"/>
      <c r="H19" s="13">
        <v>7037</v>
      </c>
      <c r="I19" s="10">
        <f t="shared" si="6"/>
        <v>51395</v>
      </c>
      <c r="J19" s="14">
        <f t="shared" si="7"/>
        <v>191701</v>
      </c>
      <c r="K19" s="11"/>
      <c r="L19" s="13">
        <v>4184</v>
      </c>
      <c r="M19" s="10">
        <f t="shared" si="8"/>
        <v>42341</v>
      </c>
      <c r="N19" s="14">
        <f t="shared" si="9"/>
        <v>148880</v>
      </c>
      <c r="O19" s="11"/>
      <c r="P19" s="13">
        <v>4725</v>
      </c>
      <c r="Q19" s="10">
        <f t="shared" si="10"/>
        <v>45881</v>
      </c>
      <c r="R19" s="14">
        <f t="shared" si="11"/>
        <v>185900</v>
      </c>
      <c r="S19" s="1"/>
      <c r="T19" s="15">
        <f t="shared" si="0"/>
        <v>541</v>
      </c>
      <c r="U19" s="19">
        <f t="shared" si="1"/>
        <v>12.9302103250478</v>
      </c>
      <c r="V19" s="15">
        <f t="shared" si="12"/>
        <v>3540</v>
      </c>
      <c r="W19" s="19">
        <f t="shared" si="2"/>
        <v>8.360690583595098</v>
      </c>
      <c r="X19" s="15">
        <f t="shared" si="13"/>
        <v>37020</v>
      </c>
      <c r="Y19" s="19">
        <f t="shared" si="3"/>
        <v>24.86566362170876</v>
      </c>
    </row>
    <row r="20" spans="2:25" ht="19.5" customHeight="1">
      <c r="B20" s="12">
        <v>40219</v>
      </c>
      <c r="C20" s="7"/>
      <c r="D20" s="13">
        <v>6494</v>
      </c>
      <c r="E20" s="10">
        <f t="shared" si="4"/>
        <v>45896</v>
      </c>
      <c r="F20" s="14">
        <f t="shared" si="5"/>
        <v>171342</v>
      </c>
      <c r="G20" s="11"/>
      <c r="H20" s="13">
        <v>8312</v>
      </c>
      <c r="I20" s="10">
        <f t="shared" si="6"/>
        <v>59707</v>
      </c>
      <c r="J20" s="14">
        <f t="shared" si="7"/>
        <v>200013</v>
      </c>
      <c r="K20" s="11"/>
      <c r="L20" s="13">
        <v>4295</v>
      </c>
      <c r="M20" s="10">
        <f t="shared" si="8"/>
        <v>46636</v>
      </c>
      <c r="N20" s="14">
        <f t="shared" si="9"/>
        <v>153175</v>
      </c>
      <c r="O20" s="11"/>
      <c r="P20" s="13">
        <v>4862</v>
      </c>
      <c r="Q20" s="10">
        <f t="shared" si="10"/>
        <v>50743</v>
      </c>
      <c r="R20" s="14">
        <f t="shared" si="11"/>
        <v>190762</v>
      </c>
      <c r="S20" s="1"/>
      <c r="T20" s="15">
        <f t="shared" si="0"/>
        <v>567</v>
      </c>
      <c r="U20" s="19">
        <f t="shared" si="1"/>
        <v>13.20139697322468</v>
      </c>
      <c r="V20" s="15">
        <f t="shared" si="12"/>
        <v>4107</v>
      </c>
      <c r="W20" s="19">
        <f t="shared" si="2"/>
        <v>8.806501415215713</v>
      </c>
      <c r="X20" s="15">
        <f t="shared" si="13"/>
        <v>37587</v>
      </c>
      <c r="Y20" s="19">
        <f t="shared" si="3"/>
        <v>24.538599640933572</v>
      </c>
    </row>
    <row r="21" spans="2:26" ht="19.5" customHeight="1">
      <c r="B21" s="12">
        <v>40220</v>
      </c>
      <c r="C21" s="7"/>
      <c r="D21" s="13">
        <v>7978</v>
      </c>
      <c r="E21" s="10">
        <f t="shared" si="4"/>
        <v>53874</v>
      </c>
      <c r="F21" s="14">
        <f t="shared" si="5"/>
        <v>179320</v>
      </c>
      <c r="G21" s="11"/>
      <c r="H21" s="13">
        <v>3908</v>
      </c>
      <c r="I21" s="10">
        <f t="shared" si="6"/>
        <v>63615</v>
      </c>
      <c r="J21" s="14">
        <f t="shared" si="7"/>
        <v>203921</v>
      </c>
      <c r="K21" s="11"/>
      <c r="L21" s="13">
        <v>4268</v>
      </c>
      <c r="M21" s="10">
        <f t="shared" si="8"/>
        <v>50904</v>
      </c>
      <c r="N21" s="14">
        <f t="shared" si="9"/>
        <v>157443</v>
      </c>
      <c r="O21" s="11"/>
      <c r="P21" s="13">
        <v>5366</v>
      </c>
      <c r="Q21" s="10">
        <f t="shared" si="10"/>
        <v>56109</v>
      </c>
      <c r="R21" s="14">
        <f t="shared" si="11"/>
        <v>196128</v>
      </c>
      <c r="S21" s="1"/>
      <c r="T21" s="15">
        <f t="shared" si="0"/>
        <v>1098</v>
      </c>
      <c r="U21" s="19">
        <f t="shared" si="1"/>
        <v>25.726335520149952</v>
      </c>
      <c r="V21" s="15">
        <f t="shared" si="12"/>
        <v>5205</v>
      </c>
      <c r="W21" s="19">
        <f t="shared" si="2"/>
        <v>10.225129655822725</v>
      </c>
      <c r="X21" s="15">
        <f t="shared" si="13"/>
        <v>38685</v>
      </c>
      <c r="Y21" s="19">
        <f t="shared" si="3"/>
        <v>24.570797050361083</v>
      </c>
      <c r="Z21" s="9"/>
    </row>
    <row r="22" spans="2:25" ht="19.5" customHeight="1">
      <c r="B22" s="12">
        <v>40221</v>
      </c>
      <c r="C22" s="7"/>
      <c r="D22" s="13">
        <v>4398</v>
      </c>
      <c r="E22" s="10">
        <f t="shared" si="4"/>
        <v>58272</v>
      </c>
      <c r="F22" s="14">
        <f t="shared" si="5"/>
        <v>183718</v>
      </c>
      <c r="G22" s="11"/>
      <c r="H22" s="13">
        <v>5109</v>
      </c>
      <c r="I22" s="10">
        <f t="shared" si="6"/>
        <v>68724</v>
      </c>
      <c r="J22" s="14">
        <f t="shared" si="7"/>
        <v>209030</v>
      </c>
      <c r="K22" s="11"/>
      <c r="L22" s="13">
        <v>3838</v>
      </c>
      <c r="M22" s="10">
        <f t="shared" si="8"/>
        <v>54742</v>
      </c>
      <c r="N22" s="14">
        <f t="shared" si="9"/>
        <v>161281</v>
      </c>
      <c r="O22" s="11"/>
      <c r="P22" s="13">
        <v>6141</v>
      </c>
      <c r="Q22" s="10">
        <f t="shared" si="10"/>
        <v>62250</v>
      </c>
      <c r="R22" s="14">
        <f t="shared" si="11"/>
        <v>202269</v>
      </c>
      <c r="S22" s="1"/>
      <c r="T22" s="15">
        <f t="shared" si="0"/>
        <v>2303</v>
      </c>
      <c r="U22" s="19">
        <f t="shared" si="1"/>
        <v>60.00521104742054</v>
      </c>
      <c r="V22" s="15">
        <f t="shared" si="12"/>
        <v>7508</v>
      </c>
      <c r="W22" s="19">
        <f t="shared" si="2"/>
        <v>13.71524606335172</v>
      </c>
      <c r="X22" s="15">
        <f t="shared" si="13"/>
        <v>40988</v>
      </c>
      <c r="Y22" s="19">
        <f t="shared" si="3"/>
        <v>25.414028930872206</v>
      </c>
    </row>
    <row r="23" spans="2:25" ht="19.5" customHeight="1">
      <c r="B23" s="12">
        <v>40222</v>
      </c>
      <c r="C23" s="7"/>
      <c r="D23" s="13">
        <v>5029</v>
      </c>
      <c r="E23" s="10">
        <f t="shared" si="4"/>
        <v>63301</v>
      </c>
      <c r="F23" s="14">
        <f t="shared" si="5"/>
        <v>188747</v>
      </c>
      <c r="G23" s="11"/>
      <c r="H23" s="13">
        <v>3876</v>
      </c>
      <c r="I23" s="10">
        <f t="shared" si="6"/>
        <v>72600</v>
      </c>
      <c r="J23" s="14">
        <f t="shared" si="7"/>
        <v>212906</v>
      </c>
      <c r="K23" s="11"/>
      <c r="L23" s="13">
        <v>4359</v>
      </c>
      <c r="M23" s="10">
        <f t="shared" si="8"/>
        <v>59101</v>
      </c>
      <c r="N23" s="14">
        <f t="shared" si="9"/>
        <v>165640</v>
      </c>
      <c r="O23" s="11"/>
      <c r="P23" s="13">
        <v>9035</v>
      </c>
      <c r="Q23" s="10">
        <f t="shared" si="10"/>
        <v>71285</v>
      </c>
      <c r="R23" s="14">
        <f t="shared" si="11"/>
        <v>211304</v>
      </c>
      <c r="S23" s="1"/>
      <c r="T23" s="15">
        <f t="shared" si="0"/>
        <v>4676</v>
      </c>
      <c r="U23" s="19">
        <f t="shared" si="1"/>
        <v>107.2723101628814</v>
      </c>
      <c r="V23" s="15">
        <f t="shared" si="12"/>
        <v>12184</v>
      </c>
      <c r="W23" s="19">
        <f t="shared" si="2"/>
        <v>20.615556420365138</v>
      </c>
      <c r="X23" s="15">
        <f t="shared" si="13"/>
        <v>45664</v>
      </c>
      <c r="Y23" s="19">
        <f t="shared" si="3"/>
        <v>27.568220236657815</v>
      </c>
    </row>
    <row r="24" spans="2:25" ht="19.5" customHeight="1">
      <c r="B24" s="12">
        <v>40223</v>
      </c>
      <c r="C24" s="7"/>
      <c r="D24" s="13">
        <v>3155</v>
      </c>
      <c r="E24" s="10">
        <f t="shared" si="4"/>
        <v>66456</v>
      </c>
      <c r="F24" s="14">
        <f t="shared" si="5"/>
        <v>191902</v>
      </c>
      <c r="G24" s="11"/>
      <c r="H24" s="13">
        <v>4623</v>
      </c>
      <c r="I24" s="10">
        <f t="shared" si="6"/>
        <v>77223</v>
      </c>
      <c r="J24" s="14">
        <f t="shared" si="7"/>
        <v>217529</v>
      </c>
      <c r="K24" s="11"/>
      <c r="L24" s="13">
        <v>7208</v>
      </c>
      <c r="M24" s="10">
        <f t="shared" si="8"/>
        <v>66309</v>
      </c>
      <c r="N24" s="14">
        <f t="shared" si="9"/>
        <v>172848</v>
      </c>
      <c r="O24" s="11"/>
      <c r="P24" s="13">
        <v>8128</v>
      </c>
      <c r="Q24" s="10">
        <f t="shared" si="10"/>
        <v>79413</v>
      </c>
      <c r="R24" s="14">
        <f t="shared" si="11"/>
        <v>219432</v>
      </c>
      <c r="S24" s="1"/>
      <c r="T24" s="15">
        <f t="shared" si="0"/>
        <v>920</v>
      </c>
      <c r="U24" s="19">
        <f t="shared" si="1"/>
        <v>12.763596004439512</v>
      </c>
      <c r="V24" s="15">
        <f t="shared" si="12"/>
        <v>13104</v>
      </c>
      <c r="W24" s="19">
        <f t="shared" si="2"/>
        <v>19.762023254761797</v>
      </c>
      <c r="X24" s="15">
        <f t="shared" si="13"/>
        <v>46584</v>
      </c>
      <c r="Y24" s="19">
        <f t="shared" si="3"/>
        <v>26.95084698694807</v>
      </c>
    </row>
    <row r="25" spans="2:25" ht="19.5" customHeight="1">
      <c r="B25" s="12">
        <v>40224</v>
      </c>
      <c r="C25" s="7"/>
      <c r="D25" s="13">
        <v>4519</v>
      </c>
      <c r="E25" s="10">
        <f t="shared" si="4"/>
        <v>70975</v>
      </c>
      <c r="F25" s="14">
        <f t="shared" si="5"/>
        <v>196421</v>
      </c>
      <c r="G25" s="11"/>
      <c r="H25" s="13">
        <v>4959</v>
      </c>
      <c r="I25" s="10">
        <f t="shared" si="6"/>
        <v>82182</v>
      </c>
      <c r="J25" s="14">
        <f t="shared" si="7"/>
        <v>222488</v>
      </c>
      <c r="K25" s="11"/>
      <c r="L25" s="13">
        <v>7734</v>
      </c>
      <c r="M25" s="10">
        <f t="shared" si="8"/>
        <v>74043</v>
      </c>
      <c r="N25" s="14">
        <f t="shared" si="9"/>
        <v>180582</v>
      </c>
      <c r="O25" s="11"/>
      <c r="P25" s="13">
        <v>6125</v>
      </c>
      <c r="Q25" s="10">
        <f t="shared" si="10"/>
        <v>85538</v>
      </c>
      <c r="R25" s="14">
        <f t="shared" si="11"/>
        <v>225557</v>
      </c>
      <c r="S25" s="1"/>
      <c r="T25" s="15">
        <f t="shared" si="0"/>
        <v>-1609</v>
      </c>
      <c r="U25" s="19">
        <f t="shared" si="1"/>
        <v>-20.804241013705717</v>
      </c>
      <c r="V25" s="15">
        <f t="shared" si="12"/>
        <v>11495</v>
      </c>
      <c r="W25" s="19">
        <f t="shared" si="2"/>
        <v>15.524762637926608</v>
      </c>
      <c r="X25" s="15">
        <f t="shared" si="13"/>
        <v>44975</v>
      </c>
      <c r="Y25" s="19">
        <f t="shared" si="3"/>
        <v>24.905583059219634</v>
      </c>
    </row>
    <row r="26" spans="2:25" ht="19.5" customHeight="1">
      <c r="B26" s="12">
        <v>40225</v>
      </c>
      <c r="C26" s="7"/>
      <c r="D26" s="13">
        <v>5574</v>
      </c>
      <c r="E26" s="10">
        <f t="shared" si="4"/>
        <v>76549</v>
      </c>
      <c r="F26" s="14">
        <f t="shared" si="5"/>
        <v>201995</v>
      </c>
      <c r="G26" s="11"/>
      <c r="H26" s="13">
        <v>6716</v>
      </c>
      <c r="I26" s="10">
        <f t="shared" si="6"/>
        <v>88898</v>
      </c>
      <c r="J26" s="14">
        <f t="shared" si="7"/>
        <v>229204</v>
      </c>
      <c r="K26" s="11"/>
      <c r="L26" s="13">
        <v>4583</v>
      </c>
      <c r="M26" s="10">
        <f t="shared" si="8"/>
        <v>78626</v>
      </c>
      <c r="N26" s="14">
        <f t="shared" si="9"/>
        <v>185165</v>
      </c>
      <c r="O26" s="11"/>
      <c r="P26" s="13">
        <v>5283</v>
      </c>
      <c r="Q26" s="10">
        <f t="shared" si="10"/>
        <v>90821</v>
      </c>
      <c r="R26" s="14">
        <f t="shared" si="11"/>
        <v>230840</v>
      </c>
      <c r="S26" s="1"/>
      <c r="T26" s="15">
        <f t="shared" si="0"/>
        <v>700</v>
      </c>
      <c r="U26" s="19">
        <f t="shared" si="1"/>
        <v>15.273838097316169</v>
      </c>
      <c r="V26" s="15">
        <f t="shared" si="12"/>
        <v>12195</v>
      </c>
      <c r="W26" s="19">
        <f t="shared" si="2"/>
        <v>15.510136596036933</v>
      </c>
      <c r="X26" s="15">
        <f t="shared" si="13"/>
        <v>45675</v>
      </c>
      <c r="Y26" s="19">
        <f t="shared" si="3"/>
        <v>24.667188723570867</v>
      </c>
    </row>
    <row r="27" spans="2:25" ht="19.5" customHeight="1">
      <c r="B27" s="12">
        <v>40226</v>
      </c>
      <c r="C27" s="7"/>
      <c r="D27" s="13">
        <v>8988</v>
      </c>
      <c r="E27" s="10">
        <f t="shared" si="4"/>
        <v>85537</v>
      </c>
      <c r="F27" s="14">
        <f t="shared" si="5"/>
        <v>210983</v>
      </c>
      <c r="G27" s="11"/>
      <c r="H27" s="13">
        <v>9213</v>
      </c>
      <c r="I27" s="10">
        <f t="shared" si="6"/>
        <v>98111</v>
      </c>
      <c r="J27" s="14">
        <f t="shared" si="7"/>
        <v>238417</v>
      </c>
      <c r="K27" s="11"/>
      <c r="L27" s="13">
        <v>3725</v>
      </c>
      <c r="M27" s="10">
        <f t="shared" si="8"/>
        <v>82351</v>
      </c>
      <c r="N27" s="14">
        <f t="shared" si="9"/>
        <v>188890</v>
      </c>
      <c r="O27" s="11"/>
      <c r="P27" s="13">
        <v>5364</v>
      </c>
      <c r="Q27" s="10">
        <f t="shared" si="10"/>
        <v>96185</v>
      </c>
      <c r="R27" s="14">
        <f t="shared" si="11"/>
        <v>236204</v>
      </c>
      <c r="S27" s="1"/>
      <c r="T27" s="15">
        <f t="shared" si="0"/>
        <v>1639</v>
      </c>
      <c r="U27" s="19">
        <f t="shared" si="1"/>
        <v>44</v>
      </c>
      <c r="V27" s="15">
        <f t="shared" si="12"/>
        <v>13834</v>
      </c>
      <c r="W27" s="19">
        <f t="shared" si="2"/>
        <v>16.798824543721388</v>
      </c>
      <c r="X27" s="15">
        <f t="shared" si="13"/>
        <v>47314</v>
      </c>
      <c r="Y27" s="19">
        <f t="shared" si="3"/>
        <v>25.048440891524166</v>
      </c>
    </row>
    <row r="28" spans="2:25" ht="19.5" customHeight="1">
      <c r="B28" s="12">
        <v>40227</v>
      </c>
      <c r="C28" s="7"/>
      <c r="D28" s="13">
        <v>9635</v>
      </c>
      <c r="E28" s="10">
        <f t="shared" si="4"/>
        <v>95172</v>
      </c>
      <c r="F28" s="14">
        <f t="shared" si="5"/>
        <v>220618</v>
      </c>
      <c r="G28" s="11"/>
      <c r="H28" s="13">
        <v>4617</v>
      </c>
      <c r="I28" s="10">
        <f t="shared" si="6"/>
        <v>102728</v>
      </c>
      <c r="J28" s="14">
        <f t="shared" si="7"/>
        <v>243034</v>
      </c>
      <c r="K28" s="11"/>
      <c r="L28" s="13">
        <v>4710</v>
      </c>
      <c r="M28" s="10">
        <f t="shared" si="8"/>
        <v>87061</v>
      </c>
      <c r="N28" s="14">
        <f t="shared" si="9"/>
        <v>193600</v>
      </c>
      <c r="O28" s="11"/>
      <c r="P28" s="13">
        <v>4855</v>
      </c>
      <c r="Q28" s="10">
        <f t="shared" si="10"/>
        <v>101040</v>
      </c>
      <c r="R28" s="14">
        <f t="shared" si="11"/>
        <v>241059</v>
      </c>
      <c r="S28" s="1"/>
      <c r="T28" s="15">
        <f t="shared" si="0"/>
        <v>145</v>
      </c>
      <c r="U28" s="19">
        <f t="shared" si="1"/>
        <v>3.0785562632696393</v>
      </c>
      <c r="V28" s="15">
        <f t="shared" si="12"/>
        <v>13979</v>
      </c>
      <c r="W28" s="19">
        <f t="shared" si="2"/>
        <v>16.05655804550832</v>
      </c>
      <c r="X28" s="15">
        <f t="shared" si="13"/>
        <v>47459</v>
      </c>
      <c r="Y28" s="19">
        <f t="shared" si="3"/>
        <v>24.513946280991735</v>
      </c>
    </row>
    <row r="29" spans="2:25" ht="19.5" customHeight="1">
      <c r="B29" s="12">
        <v>40228</v>
      </c>
      <c r="C29" s="7"/>
      <c r="D29" s="13">
        <v>4585</v>
      </c>
      <c r="E29" s="10">
        <f t="shared" si="4"/>
        <v>99757</v>
      </c>
      <c r="F29" s="14">
        <f t="shared" si="5"/>
        <v>225203</v>
      </c>
      <c r="G29" s="11"/>
      <c r="H29" s="13">
        <v>4765</v>
      </c>
      <c r="I29" s="10">
        <f t="shared" si="6"/>
        <v>107493</v>
      </c>
      <c r="J29" s="14">
        <f t="shared" si="7"/>
        <v>247799</v>
      </c>
      <c r="K29" s="11"/>
      <c r="L29" s="13">
        <v>4296</v>
      </c>
      <c r="M29" s="10">
        <f t="shared" si="8"/>
        <v>91357</v>
      </c>
      <c r="N29" s="14">
        <f t="shared" si="9"/>
        <v>197896</v>
      </c>
      <c r="O29" s="11"/>
      <c r="P29" s="13">
        <v>5020</v>
      </c>
      <c r="Q29" s="10">
        <f t="shared" si="10"/>
        <v>106060</v>
      </c>
      <c r="R29" s="14">
        <f t="shared" si="11"/>
        <v>246079</v>
      </c>
      <c r="S29" s="1"/>
      <c r="T29" s="15">
        <f t="shared" si="0"/>
        <v>724</v>
      </c>
      <c r="U29" s="19">
        <f t="shared" si="1"/>
        <v>16.85288640595903</v>
      </c>
      <c r="V29" s="15">
        <f t="shared" si="12"/>
        <v>14703</v>
      </c>
      <c r="W29" s="19">
        <f t="shared" si="2"/>
        <v>16.094004838162373</v>
      </c>
      <c r="X29" s="15">
        <f t="shared" si="13"/>
        <v>48183</v>
      </c>
      <c r="Y29" s="19">
        <f t="shared" si="3"/>
        <v>24.347637142741643</v>
      </c>
    </row>
    <row r="30" spans="2:25" ht="19.5" customHeight="1">
      <c r="B30" s="12">
        <v>40229</v>
      </c>
      <c r="C30" s="7"/>
      <c r="D30" s="13">
        <v>5887</v>
      </c>
      <c r="E30" s="10">
        <f t="shared" si="4"/>
        <v>105644</v>
      </c>
      <c r="F30" s="14">
        <f t="shared" si="5"/>
        <v>231090</v>
      </c>
      <c r="G30" s="11"/>
      <c r="H30" s="13">
        <v>4567</v>
      </c>
      <c r="I30" s="10">
        <f t="shared" si="6"/>
        <v>112060</v>
      </c>
      <c r="J30" s="14">
        <f t="shared" si="7"/>
        <v>252366</v>
      </c>
      <c r="K30" s="11"/>
      <c r="L30" s="13">
        <v>6343</v>
      </c>
      <c r="M30" s="10">
        <f t="shared" si="8"/>
        <v>97700</v>
      </c>
      <c r="N30" s="14">
        <f t="shared" si="9"/>
        <v>204239</v>
      </c>
      <c r="O30" s="11"/>
      <c r="P30" s="13">
        <v>10291</v>
      </c>
      <c r="Q30" s="10">
        <f t="shared" si="10"/>
        <v>116351</v>
      </c>
      <c r="R30" s="14">
        <f t="shared" si="11"/>
        <v>256370</v>
      </c>
      <c r="S30" s="1"/>
      <c r="T30" s="15">
        <f t="shared" si="0"/>
        <v>3948</v>
      </c>
      <c r="U30" s="19">
        <f t="shared" si="1"/>
        <v>62.241841399968465</v>
      </c>
      <c r="V30" s="15">
        <f t="shared" si="12"/>
        <v>18651</v>
      </c>
      <c r="W30" s="19">
        <f t="shared" si="2"/>
        <v>19.09007164790174</v>
      </c>
      <c r="X30" s="15">
        <f t="shared" si="13"/>
        <v>52131</v>
      </c>
      <c r="Y30" s="19">
        <f t="shared" si="3"/>
        <v>25.524508051841227</v>
      </c>
    </row>
    <row r="31" spans="2:25" ht="19.5" customHeight="1">
      <c r="B31" s="12">
        <v>40230</v>
      </c>
      <c r="C31" s="7"/>
      <c r="D31" s="13">
        <v>2639</v>
      </c>
      <c r="E31" s="10">
        <f t="shared" si="4"/>
        <v>108283</v>
      </c>
      <c r="F31" s="14">
        <f t="shared" si="5"/>
        <v>233729</v>
      </c>
      <c r="G31" s="11"/>
      <c r="H31" s="13">
        <v>5711</v>
      </c>
      <c r="I31" s="10">
        <f t="shared" si="6"/>
        <v>117771</v>
      </c>
      <c r="J31" s="14">
        <f t="shared" si="7"/>
        <v>258077</v>
      </c>
      <c r="K31" s="11"/>
      <c r="L31" s="13">
        <v>8282</v>
      </c>
      <c r="M31" s="10">
        <f t="shared" si="8"/>
        <v>105982</v>
      </c>
      <c r="N31" s="14">
        <f t="shared" si="9"/>
        <v>212521</v>
      </c>
      <c r="O31" s="11"/>
      <c r="P31" s="13">
        <v>8901</v>
      </c>
      <c r="Q31" s="10">
        <f t="shared" si="10"/>
        <v>125252</v>
      </c>
      <c r="R31" s="14">
        <f t="shared" si="11"/>
        <v>265271</v>
      </c>
      <c r="S31" s="1"/>
      <c r="T31" s="15">
        <f t="shared" si="0"/>
        <v>619</v>
      </c>
      <c r="U31" s="19">
        <f t="shared" si="1"/>
        <v>7.474040086935522</v>
      </c>
      <c r="V31" s="15">
        <f t="shared" si="12"/>
        <v>19270</v>
      </c>
      <c r="W31" s="19">
        <f t="shared" si="2"/>
        <v>18.182332848974355</v>
      </c>
      <c r="X31" s="15">
        <f t="shared" si="13"/>
        <v>52750</v>
      </c>
      <c r="Y31" s="19">
        <f t="shared" si="3"/>
        <v>24.821076505380645</v>
      </c>
    </row>
    <row r="32" spans="2:25" ht="19.5" customHeight="1">
      <c r="B32" s="12">
        <v>40231</v>
      </c>
      <c r="C32" s="7"/>
      <c r="D32" s="13">
        <v>4812</v>
      </c>
      <c r="E32" s="10">
        <f t="shared" si="4"/>
        <v>113095</v>
      </c>
      <c r="F32" s="14">
        <f t="shared" si="5"/>
        <v>238541</v>
      </c>
      <c r="G32" s="11"/>
      <c r="H32" s="13">
        <v>5706</v>
      </c>
      <c r="I32" s="10">
        <f t="shared" si="6"/>
        <v>123477</v>
      </c>
      <c r="J32" s="14">
        <f t="shared" si="7"/>
        <v>263783</v>
      </c>
      <c r="K32" s="11"/>
      <c r="L32" s="13">
        <v>8825</v>
      </c>
      <c r="M32" s="10">
        <f t="shared" si="8"/>
        <v>114807</v>
      </c>
      <c r="N32" s="14">
        <f t="shared" si="9"/>
        <v>221346</v>
      </c>
      <c r="O32" s="11"/>
      <c r="P32" s="13">
        <v>5958</v>
      </c>
      <c r="Q32" s="10">
        <f t="shared" si="10"/>
        <v>131210</v>
      </c>
      <c r="R32" s="14">
        <f t="shared" si="11"/>
        <v>271229</v>
      </c>
      <c r="S32" s="1"/>
      <c r="T32" s="15">
        <f t="shared" si="0"/>
        <v>-2867</v>
      </c>
      <c r="U32" s="19">
        <f t="shared" si="1"/>
        <v>-32.48725212464589</v>
      </c>
      <c r="V32" s="15">
        <f t="shared" si="12"/>
        <v>16403</v>
      </c>
      <c r="W32" s="19">
        <f t="shared" si="2"/>
        <v>14.287456339770225</v>
      </c>
      <c r="X32" s="15">
        <f t="shared" si="13"/>
        <v>49883</v>
      </c>
      <c r="Y32" s="19">
        <f t="shared" si="3"/>
        <v>22.536210277122695</v>
      </c>
    </row>
    <row r="33" spans="2:25" ht="19.5" customHeight="1">
      <c r="B33" s="12">
        <v>40232</v>
      </c>
      <c r="C33" s="7"/>
      <c r="D33" s="13">
        <v>5363</v>
      </c>
      <c r="E33" s="10">
        <f t="shared" si="4"/>
        <v>118458</v>
      </c>
      <c r="F33" s="14">
        <f t="shared" si="5"/>
        <v>243904</v>
      </c>
      <c r="G33" s="11"/>
      <c r="H33" s="13">
        <v>7541</v>
      </c>
      <c r="I33" s="10">
        <f t="shared" si="6"/>
        <v>131018</v>
      </c>
      <c r="J33" s="14">
        <f t="shared" si="7"/>
        <v>271324</v>
      </c>
      <c r="K33" s="11"/>
      <c r="L33" s="13">
        <v>5712</v>
      </c>
      <c r="M33" s="10">
        <f t="shared" si="8"/>
        <v>120519</v>
      </c>
      <c r="N33" s="14">
        <f t="shared" si="9"/>
        <v>227058</v>
      </c>
      <c r="O33" s="11"/>
      <c r="P33" s="13">
        <v>4762</v>
      </c>
      <c r="Q33" s="10">
        <f t="shared" si="10"/>
        <v>135972</v>
      </c>
      <c r="R33" s="14">
        <f t="shared" si="11"/>
        <v>275991</v>
      </c>
      <c r="S33" s="1"/>
      <c r="T33" s="15">
        <f t="shared" si="0"/>
        <v>-950</v>
      </c>
      <c r="U33" s="19">
        <f t="shared" si="1"/>
        <v>-16.631652661064425</v>
      </c>
      <c r="V33" s="15">
        <f t="shared" si="12"/>
        <v>15453</v>
      </c>
      <c r="W33" s="19">
        <f t="shared" si="2"/>
        <v>12.822044656859086</v>
      </c>
      <c r="X33" s="15">
        <f t="shared" si="13"/>
        <v>48933</v>
      </c>
      <c r="Y33" s="19">
        <f t="shared" si="3"/>
        <v>21.550881272626377</v>
      </c>
    </row>
    <row r="34" spans="2:25" ht="19.5" customHeight="1">
      <c r="B34" s="12">
        <v>40233</v>
      </c>
      <c r="C34" s="7"/>
      <c r="D34" s="13">
        <v>8884</v>
      </c>
      <c r="E34" s="10">
        <f t="shared" si="4"/>
        <v>127342</v>
      </c>
      <c r="F34" s="14">
        <f t="shared" si="5"/>
        <v>252788</v>
      </c>
      <c r="G34" s="11"/>
      <c r="H34" s="13">
        <v>9312</v>
      </c>
      <c r="I34" s="10">
        <f t="shared" si="6"/>
        <v>140330</v>
      </c>
      <c r="J34" s="14">
        <f t="shared" si="7"/>
        <v>280636</v>
      </c>
      <c r="K34" s="11"/>
      <c r="L34" s="13">
        <v>4382</v>
      </c>
      <c r="M34" s="10">
        <f t="shared" si="8"/>
        <v>124901</v>
      </c>
      <c r="N34" s="14">
        <f t="shared" si="9"/>
        <v>231440</v>
      </c>
      <c r="O34" s="11"/>
      <c r="P34" s="13">
        <v>5271</v>
      </c>
      <c r="Q34" s="10">
        <f t="shared" si="10"/>
        <v>141243</v>
      </c>
      <c r="R34" s="14">
        <f t="shared" si="11"/>
        <v>281262</v>
      </c>
      <c r="S34" s="1"/>
      <c r="T34" s="15">
        <f t="shared" si="0"/>
        <v>889</v>
      </c>
      <c r="U34" s="19">
        <f t="shared" si="1"/>
        <v>20.287539936102235</v>
      </c>
      <c r="V34" s="15">
        <f t="shared" si="12"/>
        <v>16342</v>
      </c>
      <c r="W34" s="19">
        <f t="shared" si="2"/>
        <v>13.083962498298652</v>
      </c>
      <c r="X34" s="15">
        <f t="shared" si="13"/>
        <v>49822</v>
      </c>
      <c r="Y34" s="19">
        <f t="shared" si="3"/>
        <v>21.52696163152437</v>
      </c>
    </row>
    <row r="35" spans="2:25" ht="19.5" customHeight="1">
      <c r="B35" s="12">
        <v>40234</v>
      </c>
      <c r="C35" s="7"/>
      <c r="D35" s="13">
        <v>10415</v>
      </c>
      <c r="E35" s="10">
        <f t="shared" si="4"/>
        <v>137757</v>
      </c>
      <c r="F35" s="14">
        <f t="shared" si="5"/>
        <v>263203</v>
      </c>
      <c r="G35" s="11"/>
      <c r="H35" s="13">
        <v>6358</v>
      </c>
      <c r="I35" s="10">
        <f t="shared" si="6"/>
        <v>146688</v>
      </c>
      <c r="J35" s="14">
        <f t="shared" si="7"/>
        <v>286994</v>
      </c>
      <c r="K35" s="11"/>
      <c r="L35" s="13">
        <v>5085</v>
      </c>
      <c r="M35" s="10">
        <f t="shared" si="8"/>
        <v>129986</v>
      </c>
      <c r="N35" s="14">
        <f t="shared" si="9"/>
        <v>236525</v>
      </c>
      <c r="O35" s="11"/>
      <c r="P35" s="13">
        <v>5480</v>
      </c>
      <c r="Q35" s="10">
        <f t="shared" si="10"/>
        <v>146723</v>
      </c>
      <c r="R35" s="14">
        <f t="shared" si="11"/>
        <v>286742</v>
      </c>
      <c r="S35" s="1"/>
      <c r="T35" s="15">
        <f t="shared" si="0"/>
        <v>395</v>
      </c>
      <c r="U35" s="19">
        <f t="shared" si="1"/>
        <v>7.767944936086529</v>
      </c>
      <c r="V35" s="15">
        <f t="shared" si="12"/>
        <v>16737</v>
      </c>
      <c r="W35" s="19">
        <f t="shared" si="2"/>
        <v>12.876002030987951</v>
      </c>
      <c r="X35" s="15">
        <f t="shared" si="13"/>
        <v>50217</v>
      </c>
      <c r="Y35" s="19">
        <f t="shared" si="3"/>
        <v>21.231159496881936</v>
      </c>
    </row>
    <row r="36" spans="2:25" ht="19.5" customHeight="1">
      <c r="B36" s="12">
        <v>40235</v>
      </c>
      <c r="C36" s="7"/>
      <c r="D36" s="13">
        <v>3655</v>
      </c>
      <c r="E36" s="10">
        <f t="shared" si="4"/>
        <v>141412</v>
      </c>
      <c r="F36" s="14">
        <f t="shared" si="5"/>
        <v>266858</v>
      </c>
      <c r="G36" s="11"/>
      <c r="H36" s="13">
        <v>5106</v>
      </c>
      <c r="I36" s="10">
        <f t="shared" si="6"/>
        <v>151794</v>
      </c>
      <c r="J36" s="14">
        <f t="shared" si="7"/>
        <v>292100</v>
      </c>
      <c r="K36" s="11"/>
      <c r="L36" s="13">
        <v>3862</v>
      </c>
      <c r="M36" s="10">
        <f t="shared" si="8"/>
        <v>133848</v>
      </c>
      <c r="N36" s="14">
        <f t="shared" si="9"/>
        <v>240387</v>
      </c>
      <c r="O36" s="11"/>
      <c r="P36" s="13">
        <v>6386</v>
      </c>
      <c r="Q36" s="10">
        <f t="shared" si="10"/>
        <v>153109</v>
      </c>
      <c r="R36" s="14">
        <f t="shared" si="11"/>
        <v>293128</v>
      </c>
      <c r="S36" s="1"/>
      <c r="T36" s="15">
        <f t="shared" si="0"/>
        <v>2524</v>
      </c>
      <c r="U36" s="19">
        <f t="shared" si="1"/>
        <v>65.35473847747281</v>
      </c>
      <c r="V36" s="15">
        <f t="shared" si="12"/>
        <v>19261</v>
      </c>
      <c r="W36" s="19">
        <f t="shared" si="2"/>
        <v>14.390203813280737</v>
      </c>
      <c r="X36" s="15">
        <f t="shared" si="13"/>
        <v>52741</v>
      </c>
      <c r="Y36" s="19">
        <f t="shared" si="3"/>
        <v>21.940038354819517</v>
      </c>
    </row>
    <row r="37" spans="2:25" ht="19.5" customHeight="1">
      <c r="B37" s="12">
        <v>40236</v>
      </c>
      <c r="C37" s="7"/>
      <c r="D37" s="13">
        <v>5444</v>
      </c>
      <c r="E37" s="10">
        <f t="shared" si="4"/>
        <v>146856</v>
      </c>
      <c r="F37" s="14">
        <f t="shared" si="5"/>
        <v>272302</v>
      </c>
      <c r="G37" s="11"/>
      <c r="H37" s="13">
        <v>5176</v>
      </c>
      <c r="I37" s="10">
        <f t="shared" si="6"/>
        <v>156970</v>
      </c>
      <c r="J37" s="14">
        <f t="shared" si="7"/>
        <v>297276</v>
      </c>
      <c r="K37" s="11"/>
      <c r="L37" s="13">
        <v>6451</v>
      </c>
      <c r="M37" s="10">
        <f t="shared" si="8"/>
        <v>140299</v>
      </c>
      <c r="N37" s="14">
        <f t="shared" si="9"/>
        <v>246838</v>
      </c>
      <c r="O37" s="11"/>
      <c r="P37" s="13">
        <v>9011</v>
      </c>
      <c r="Q37" s="10">
        <f t="shared" si="10"/>
        <v>162120</v>
      </c>
      <c r="R37" s="14">
        <f t="shared" si="11"/>
        <v>302139</v>
      </c>
      <c r="S37" s="1"/>
      <c r="T37" s="15">
        <f t="shared" si="0"/>
        <v>2560</v>
      </c>
      <c r="U37" s="19">
        <f t="shared" si="1"/>
        <v>39.68376995814602</v>
      </c>
      <c r="V37" s="15">
        <f t="shared" si="12"/>
        <v>21821</v>
      </c>
      <c r="W37" s="19">
        <f t="shared" si="2"/>
        <v>15.553211355747369</v>
      </c>
      <c r="X37" s="15">
        <f t="shared" si="13"/>
        <v>55301</v>
      </c>
      <c r="Y37" s="19">
        <f t="shared" si="3"/>
        <v>22.403762791790566</v>
      </c>
    </row>
    <row r="38" spans="2:25" ht="19.5" customHeight="1">
      <c r="B38" s="12">
        <v>40237</v>
      </c>
      <c r="C38" s="7"/>
      <c r="D38" s="13">
        <v>3195</v>
      </c>
      <c r="E38" s="10">
        <f t="shared" si="4"/>
        <v>150051</v>
      </c>
      <c r="F38" s="14">
        <f t="shared" si="5"/>
        <v>275497</v>
      </c>
      <c r="G38" s="11"/>
      <c r="H38" s="13">
        <v>6139</v>
      </c>
      <c r="I38" s="10">
        <f t="shared" si="6"/>
        <v>163109</v>
      </c>
      <c r="J38" s="14">
        <f t="shared" si="7"/>
        <v>303415</v>
      </c>
      <c r="K38" s="11"/>
      <c r="L38" s="13">
        <v>6950</v>
      </c>
      <c r="M38" s="10">
        <f t="shared" si="8"/>
        <v>147249</v>
      </c>
      <c r="N38" s="14">
        <f t="shared" si="9"/>
        <v>253788</v>
      </c>
      <c r="O38" s="11"/>
      <c r="P38" s="13">
        <v>9856</v>
      </c>
      <c r="Q38" s="10">
        <f t="shared" si="10"/>
        <v>171976</v>
      </c>
      <c r="R38" s="14">
        <f t="shared" si="11"/>
        <v>311995</v>
      </c>
      <c r="S38" s="1"/>
      <c r="T38" s="15">
        <f t="shared" si="0"/>
        <v>2906</v>
      </c>
      <c r="U38" s="19">
        <f t="shared" si="1"/>
        <v>41.81294964028777</v>
      </c>
      <c r="V38" s="15">
        <f t="shared" si="12"/>
        <v>24727</v>
      </c>
      <c r="W38" s="19">
        <f t="shared" si="2"/>
        <v>16.792643753098492</v>
      </c>
      <c r="X38" s="15">
        <f t="shared" si="13"/>
        <v>58207</v>
      </c>
      <c r="Y38" s="19">
        <f t="shared" si="3"/>
        <v>22.935284568222293</v>
      </c>
    </row>
    <row r="39" spans="2:25" ht="19.5" customHeight="1">
      <c r="B39" s="12">
        <v>40238</v>
      </c>
      <c r="C39" s="7"/>
      <c r="D39" s="13" t="s">
        <v>15</v>
      </c>
      <c r="E39" s="10" t="s">
        <v>15</v>
      </c>
      <c r="F39" s="14" t="s">
        <v>15</v>
      </c>
      <c r="G39" s="11"/>
      <c r="H39" s="13">
        <v>6071</v>
      </c>
      <c r="I39" s="10">
        <f t="shared" si="6"/>
        <v>169180</v>
      </c>
      <c r="J39" s="14">
        <f t="shared" si="7"/>
        <v>309486</v>
      </c>
      <c r="K39" s="11"/>
      <c r="L39" s="13" t="s">
        <v>15</v>
      </c>
      <c r="M39" s="10" t="s">
        <v>15</v>
      </c>
      <c r="N39" s="14" t="s">
        <v>15</v>
      </c>
      <c r="O39" s="11"/>
      <c r="P39" s="13" t="s">
        <v>15</v>
      </c>
      <c r="Q39" s="10" t="s">
        <v>15</v>
      </c>
      <c r="R39" s="14" t="s">
        <v>15</v>
      </c>
      <c r="S39" s="1"/>
      <c r="T39" s="13" t="s">
        <v>15</v>
      </c>
      <c r="U39" s="10" t="s">
        <v>15</v>
      </c>
      <c r="V39" s="13" t="s">
        <v>15</v>
      </c>
      <c r="W39" s="13" t="s">
        <v>15</v>
      </c>
      <c r="X39" s="10" t="s">
        <v>15</v>
      </c>
      <c r="Y39" s="14" t="s">
        <v>15</v>
      </c>
    </row>
    <row r="40" spans="2:24" ht="19.5" customHeight="1">
      <c r="B40" s="52" t="s">
        <v>14</v>
      </c>
      <c r="C40" s="7"/>
      <c r="D40" s="54" t="s">
        <v>16</v>
      </c>
      <c r="E40" s="55"/>
      <c r="F40" s="58">
        <f>F38</f>
        <v>275497</v>
      </c>
      <c r="G40" s="11"/>
      <c r="H40" s="54" t="s">
        <v>17</v>
      </c>
      <c r="I40" s="55"/>
      <c r="J40" s="58">
        <f>J39</f>
        <v>309486</v>
      </c>
      <c r="K40" s="11"/>
      <c r="L40" s="54" t="s">
        <v>18</v>
      </c>
      <c r="M40" s="55"/>
      <c r="N40" s="58">
        <f>N38</f>
        <v>253788</v>
      </c>
      <c r="O40" s="11"/>
      <c r="P40" s="54" t="s">
        <v>19</v>
      </c>
      <c r="Q40" s="55"/>
      <c r="R40" s="58">
        <f>SUM(P11:P38)+P7</f>
        <v>311995</v>
      </c>
      <c r="T40" s="8"/>
      <c r="U40" s="8"/>
      <c r="V40" s="3"/>
      <c r="W40" s="3"/>
      <c r="X40" s="3"/>
    </row>
    <row r="41" spans="2:18" ht="18" customHeight="1">
      <c r="B41" s="53"/>
      <c r="D41" s="56">
        <f>SUM(D11:D39)</f>
        <v>150051</v>
      </c>
      <c r="E41" s="57"/>
      <c r="F41" s="59"/>
      <c r="G41" s="1"/>
      <c r="H41" s="56">
        <f>SUM(H11:H39)</f>
        <v>169180</v>
      </c>
      <c r="I41" s="57"/>
      <c r="J41" s="59"/>
      <c r="K41" s="1"/>
      <c r="L41" s="56">
        <f>SUM(L11:L38)</f>
        <v>147249</v>
      </c>
      <c r="M41" s="57"/>
      <c r="N41" s="59"/>
      <c r="O41" s="1"/>
      <c r="P41" s="56">
        <f>SUM(P11:P39)</f>
        <v>171976</v>
      </c>
      <c r="Q41" s="57"/>
      <c r="R41" s="59"/>
    </row>
  </sheetData>
  <sheetProtection/>
  <mergeCells count="44">
    <mergeCell ref="R40:R41"/>
    <mergeCell ref="P41:Q41"/>
    <mergeCell ref="J40:J41"/>
    <mergeCell ref="H41:I41"/>
    <mergeCell ref="L40:M40"/>
    <mergeCell ref="N40:N41"/>
    <mergeCell ref="L41:M41"/>
    <mergeCell ref="P40:Q40"/>
    <mergeCell ref="L6:N6"/>
    <mergeCell ref="L7:N7"/>
    <mergeCell ref="P5:R5"/>
    <mergeCell ref="P6:R6"/>
    <mergeCell ref="P7:R7"/>
    <mergeCell ref="B40:B41"/>
    <mergeCell ref="D40:E40"/>
    <mergeCell ref="D41:E41"/>
    <mergeCell ref="F40:F41"/>
    <mergeCell ref="H40:I40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9:L10"/>
    <mergeCell ref="M9:M10"/>
    <mergeCell ref="D9:D10"/>
    <mergeCell ref="E9:E10"/>
    <mergeCell ref="F9:F10"/>
    <mergeCell ref="H9:H10"/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</mergeCells>
  <conditionalFormatting sqref="T11:Y38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9" r:id="rId2"/>
  <ignoredErrors>
    <ignoredError sqref="V12 X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2010-01-04T06:32:13Z</cp:lastPrinted>
  <dcterms:created xsi:type="dcterms:W3CDTF">2003-10-20T07:27:17Z</dcterms:created>
  <dcterms:modified xsi:type="dcterms:W3CDTF">2010-03-02T07:09:26Z</dcterms:modified>
  <cp:category/>
  <cp:version/>
  <cp:contentType/>
  <cp:contentStatus/>
</cp:coreProperties>
</file>